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ИЗДАТЕЛЬСТВО\ПРОДАЖИ\ПРОДАЖИ ОПТ\Кевбрина Татьяна\Транссервис\Новогодний ассортимент\"/>
    </mc:Choice>
  </mc:AlternateContent>
  <xr:revisionPtr revIDLastSave="0" documentId="13_ncr:1_{9B0A2E81-2643-48FF-98DD-EC5AB33904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_1" sheetId="1" r:id="rId1"/>
  </sheets>
  <externalReferences>
    <externalReference r:id="rId2"/>
  </externalReferences>
  <definedNames>
    <definedName name="_xlnm._FilterDatabase" localSheetId="0" hidden="1">Лист_1!$A$8:$J$72</definedName>
  </definedNames>
  <calcPr calcId="181029"/>
</workbook>
</file>

<file path=xl/calcChain.xml><?xml version="1.0" encoding="utf-8"?>
<calcChain xmlns="http://schemas.openxmlformats.org/spreadsheetml/2006/main">
  <c r="J56" i="1" l="1"/>
  <c r="J55" i="1"/>
  <c r="J34" i="1"/>
  <c r="J33" i="1"/>
  <c r="J32" i="1"/>
  <c r="J31" i="1"/>
  <c r="J30" i="1"/>
  <c r="J29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F28" i="1" l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H72" i="1"/>
  <c r="F56" i="1"/>
  <c r="I56" i="1" s="1"/>
  <c r="F55" i="1"/>
  <c r="I5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I72" i="1" l="1"/>
  <c r="I4" i="1" s="1"/>
  <c r="I5" i="1" s="1"/>
</calcChain>
</file>

<file path=xl/sharedStrings.xml><?xml version="1.0" encoding="utf-8"?>
<sst xmlns="http://schemas.openxmlformats.org/spreadsheetml/2006/main" count="261" uniqueCount="160">
  <si>
    <t>Ваш менеджер:</t>
  </si>
  <si>
    <t>Ваша скидка:</t>
  </si>
  <si>
    <t>Адрес электронной почты для заказа:</t>
  </si>
  <si>
    <t>Рабочий телефон менеджера:</t>
  </si>
  <si>
    <t>Сумма заказа:</t>
  </si>
  <si>
    <t>Фото</t>
  </si>
  <si>
    <t>Наименование</t>
  </si>
  <si>
    <t>Штрих-код</t>
  </si>
  <si>
    <t>Ставка НДС</t>
  </si>
  <si>
    <t>Цена Розничная</t>
  </si>
  <si>
    <t>Стандарт упаковки</t>
  </si>
  <si>
    <t>Заказ
(шт)</t>
  </si>
  <si>
    <t>Сумма со скидкой</t>
  </si>
  <si>
    <t>Цена</t>
  </si>
  <si>
    <t>Со скидкой</t>
  </si>
  <si>
    <t>1</t>
  </si>
  <si>
    <t>20%</t>
  </si>
  <si>
    <t>7</t>
  </si>
  <si>
    <t>8</t>
  </si>
  <si>
    <t>10</t>
  </si>
  <si>
    <t>12</t>
  </si>
  <si>
    <t>10%</t>
  </si>
  <si>
    <t>13</t>
  </si>
  <si>
    <t>15</t>
  </si>
  <si>
    <t>40</t>
  </si>
  <si>
    <t>21</t>
  </si>
  <si>
    <t>Набор игровой. 6 в 1. Серия Читай и играй. Принцессы. ГЕОДОМ</t>
  </si>
  <si>
    <t>4607177455181</t>
  </si>
  <si>
    <t>100</t>
  </si>
  <si>
    <t>48</t>
  </si>
  <si>
    <t>120</t>
  </si>
  <si>
    <t>60</t>
  </si>
  <si>
    <t>90</t>
  </si>
  <si>
    <t>96</t>
  </si>
  <si>
    <t>130</t>
  </si>
  <si>
    <t>350</t>
  </si>
  <si>
    <t>Набор игровой. Чемоданчик путешественника. Большая кругосветка. ГЕОДОМ</t>
  </si>
  <si>
    <t>4607177455150</t>
  </si>
  <si>
    <t>Подарок для любознательных. В мире динозавров. 6 в 1. ГЕОДОМ</t>
  </si>
  <si>
    <t>4660136224358</t>
  </si>
  <si>
    <t>Подарок для любознательных. Я люблю Россию. 6 в 1. ГЕОДОМ</t>
  </si>
  <si>
    <t>4650348230742</t>
  </si>
  <si>
    <t>Подарок для малышей. Сундучок игр и развлечений для девочки. 6 в 1. ГЕОДОМ</t>
  </si>
  <si>
    <t>4660136220473</t>
  </si>
  <si>
    <t>Подарок для малышей. Сундучок игр и развлечений для мальчика. 6 в 1. ГЕОДОМ</t>
  </si>
  <si>
    <t>4660136220480</t>
  </si>
  <si>
    <t>Подарок для самых умных в чемоданчике. Всё о динозаврах. Наст.игра + Игра-ходилка+Атлас с наклейками</t>
  </si>
  <si>
    <t>4607177458755</t>
  </si>
  <si>
    <t>Полезный подарок. IQ набор. 6в1. ГЕОДОМ</t>
  </si>
  <si>
    <t>4660136227335</t>
  </si>
  <si>
    <t>Полезный подарок. Автомобили мира. 6в1  ГЕОДОМ</t>
  </si>
  <si>
    <t>4660136225317</t>
  </si>
  <si>
    <t>Полезный подарок. Большое путешествие. Мир животных. 5 в 1. ГЕОДОМ</t>
  </si>
  <si>
    <t>4660136225102</t>
  </si>
  <si>
    <t>Подарок большой. Динозавры. Пазл 260 дет + Атлас с наклейками + Игровые карточки. ГЕОДОМ</t>
  </si>
  <si>
    <t>4607177453811</t>
  </si>
  <si>
    <t>Подарок большой. Мой мир. Пазл 260 дет + Игра-ходилка с фишками + Игровые карточки. ГЕОДОМ</t>
  </si>
  <si>
    <t>4607177455204</t>
  </si>
  <si>
    <t>Подарок для самых умных. Динозавры и не только. Атлас+Большая раскраска+Игра-ходилка+Карточная игра.</t>
  </si>
  <si>
    <t>4607177456713</t>
  </si>
  <si>
    <t>Подарок для самых умных. Животные мира. Книга+Большая раскраска+Игра-ходилка+Карточная игра. ГЕОДОМ</t>
  </si>
  <si>
    <t>4607177456812</t>
  </si>
  <si>
    <t>Подарок для самых умных. Мифы и факты о животных. Книга+Большая раскраска+Игра-ходилка+Карточная игр</t>
  </si>
  <si>
    <t>4607177457208</t>
  </si>
  <si>
    <t>Подарок для самых умных. Открытия и изобретения. Книга+Большая раскраска+Игра-ходилка+Карточная игра</t>
  </si>
  <si>
    <t>4607177457215</t>
  </si>
  <si>
    <t>Подарок малышу 4в1 (зеленый). Читаем и играем вместе. Серия большой подарок. ГЕОДОМ</t>
  </si>
  <si>
    <t>4660136227762</t>
  </si>
  <si>
    <t>Подарок малышу 4в1 (фиолетовый). Рисуем и играем вместе. Серия большой подарок. ГЕОДОМ</t>
  </si>
  <si>
    <t>4660136227946</t>
  </si>
  <si>
    <t>Подарок чемпиону 5в1. Серия Большой подарок. ГЕОДОМ</t>
  </si>
  <si>
    <t>4660136227922</t>
  </si>
  <si>
    <t>3D ПАЗЛЫ</t>
  </si>
  <si>
    <t>3D Пазл-глобус с дополненной реальностью. Животный мир. 240 деталей. Диаметр 15 см. ГЕОДОМ</t>
  </si>
  <si>
    <t>4660136226307</t>
  </si>
  <si>
    <t>3D Пазл-глобус. Мир политический. 240 деталей. Диаметр 15 см. ГЕОДОМ</t>
  </si>
  <si>
    <t>4660136226369</t>
  </si>
  <si>
    <t>3D Пазл-глобус. Мир политический. 540 деталей. Диаметр 23 см. ГЕОДОМ</t>
  </si>
  <si>
    <t>4660136226338</t>
  </si>
  <si>
    <t>3D Пазл-глобус. Мир политический. 60 деталей. Диаметр 7 см. ГЕОДОМ</t>
  </si>
  <si>
    <t>4660136226390</t>
  </si>
  <si>
    <t>3D Пазл-глобус. Мир физический. Интерьерный белый. 240 деталей. Диаметр 15 см. ГЕОДОМ</t>
  </si>
  <si>
    <t>4660136226970</t>
  </si>
  <si>
    <t>3D Пазл-глобус. Мир физический. Интерьерный полупрозрачный. 240 деталей. Диаметр 15 см. ГЕОДОМ</t>
  </si>
  <si>
    <t>4660136226963</t>
  </si>
  <si>
    <t>3D Пазл-глобус. Старинная карта мира. 60 деталей. Диаметр 7 см. ГЕОДОМ</t>
  </si>
  <si>
    <t>4660136226277</t>
  </si>
  <si>
    <t>3D Пазл-копилка + 10 уроков про деньги. Ёжик. 60 деталей. Диаметр 7 см. ГЕОДОМ</t>
  </si>
  <si>
    <t>4660136226451</t>
  </si>
  <si>
    <t>3D Пазл-копилка + 10 уроков про деньги. Панда. 60 деталей. Диаметр 7 см. ГЕОДОМ</t>
  </si>
  <si>
    <t>4660136226482</t>
  </si>
  <si>
    <t>Конструктор картонный 3D + книга. Автомобиль. Серия Путешествуй, изучай и исследуй! ГЕОДОМ</t>
  </si>
  <si>
    <t>9785906964687</t>
  </si>
  <si>
    <t>Конструктор картонный 3D + книга. Космический корабль. Серия Путешествуй, изучай и исследуй! ГЕОДОМ</t>
  </si>
  <si>
    <t>9785906964113</t>
  </si>
  <si>
    <t>Конструктор картонный 3D + книга. Локомотив. Серия Путешествуй, изучай и исследуй! ГЕОДОМ SASSI</t>
  </si>
  <si>
    <t>9785906964106</t>
  </si>
  <si>
    <t>Конструктор картонный 3D + книга. Подводная лодка. Серия Путешествуй, изучай и исследуй! ГЕОДОМ</t>
  </si>
  <si>
    <t>9785906964120</t>
  </si>
  <si>
    <t>Конструктор картонный 3D + книга. Теплоход. Серия Путешествуй, изучай и исследуй! ГЕОДОМ</t>
  </si>
  <si>
    <t>9785906964694</t>
  </si>
  <si>
    <t>Карнавальные маски своими руками. Волшебный мир. 4 образа. ГЕОДОМ</t>
  </si>
  <si>
    <t>4607177459141</t>
  </si>
  <si>
    <t>Карнавальные маски своими руками. Праздник супергероя. 4 образа. ГЕОДОМ</t>
  </si>
  <si>
    <t>4607177459134</t>
  </si>
  <si>
    <t>Карнавальные маски своими руками. Хеллоуин. 4 образа. ГЕОДОМ</t>
  </si>
  <si>
    <t>4607177459110</t>
  </si>
  <si>
    <t>Маски для сказки своими руками. Баба-яга, Кощей, Иван-царевич, Василиса. 4 маски. ГЕОДОМ</t>
  </si>
  <si>
    <t>4660136221982</t>
  </si>
  <si>
    <t>Маски для сказки своими руками. Волк, лиса, медведь, заяц. 4 маски. ГЕОДОМ</t>
  </si>
  <si>
    <t>4660136221975</t>
  </si>
  <si>
    <t>Маски для сказки своими руками. Кот, собака, петух, мышь. 4 маски. ГЕОДОМ</t>
  </si>
  <si>
    <t>4660136221999</t>
  </si>
  <si>
    <t>Набор для творчества. Волшебный мольберт. МалЯвич. ГЕОДОМ</t>
  </si>
  <si>
    <t>4660136225416</t>
  </si>
  <si>
    <t>Набор для творчества. Чебурашка. Волшебный мольберт. МалЯвич. ГЕОДОМ</t>
  </si>
  <si>
    <t>4650348230131</t>
  </si>
  <si>
    <t>Итог:</t>
  </si>
  <si>
    <t>3D-открытка своими руками. С Новым годом! ГЕОДОМ</t>
  </si>
  <si>
    <t>4660136221289</t>
  </si>
  <si>
    <t>Большая игра-ходилка с заданиями. Новый Год. 58х41 см. ГЕОДОМ</t>
  </si>
  <si>
    <t>4660136227403</t>
  </si>
  <si>
    <t>Большая раскраска по цифрам. Новогодняя сказка. 90х60 см. ГЕОДОМ</t>
  </si>
  <si>
    <t>4660136223023</t>
  </si>
  <si>
    <t>Большой подарок. Новогодний сюрприз. 8в1. ГЕОДОМ.</t>
  </si>
  <si>
    <t>4660136227397</t>
  </si>
  <si>
    <t>Большой подарок. С Новым годом! 7в1. ГЕОДОМ</t>
  </si>
  <si>
    <t>4660136227731</t>
  </si>
  <si>
    <t>Головоломка с дополненной реальностью. 23 детали. С Новым годом! 30х30,5 см. ГЕОДОМ</t>
  </si>
  <si>
    <t>4660136222590</t>
  </si>
  <si>
    <t>Игра карточная. Серия Найди-схвати. Новый год. 57 карточек. 8,2х8,2 см. ГЕОДОМ</t>
  </si>
  <si>
    <t>4607177457246</t>
  </si>
  <si>
    <t>Игра-ходилка с карточками + Дополненная реальность. Новогодний КАРвардак. 59,5х42 см. ГЕОДОМ</t>
  </si>
  <si>
    <t>4660136223085</t>
  </si>
  <si>
    <t>Игра-ходилка с фишками для малышей 2в1. Времена года+Новый год. 42х29,7 см. ГЕОДОМ</t>
  </si>
  <si>
    <t>4607177458953</t>
  </si>
  <si>
    <t>Карнавальные маски своими руками. Дед Мороз и друзья. 4 образа. ГЕОДОМ</t>
  </si>
  <si>
    <t>4660136222002</t>
  </si>
  <si>
    <t>Карнавальные маски своими руками. Новый год. 4 образа. ГЕОДОМ</t>
  </si>
  <si>
    <t>4607177459127</t>
  </si>
  <si>
    <t>Обучающая раскраска по цифрам и фигурам. Новогодняя сказка. 14,8х21 см. 8 стр. ГЕОДОМ</t>
  </si>
  <si>
    <t>4660136228523</t>
  </si>
  <si>
    <t>Пазл деревянный 3D. Сани. Серия С Новым годом и Рождеством. Размер 11,5х15 см. ГЕОДОМ</t>
  </si>
  <si>
    <t>4607177454689</t>
  </si>
  <si>
    <t>Пазл листовой на подложке. Дед Мороз. 24 детали. 29,5х21 см. ГЕОДОМ</t>
  </si>
  <si>
    <t>4607177456409</t>
  </si>
  <si>
    <t>Пазл фигурный на подложке+Дополненная реальность. 80 деталей. Танцующие снеговики. 30х30,5 см. ГЕОДО</t>
  </si>
  <si>
    <t>4660136222309</t>
  </si>
  <si>
    <t>Пазл. Серия Новый год. Снегурочка. 22х22 см. 16 деталей. ГЕОДОМ</t>
  </si>
  <si>
    <t>4607177454498</t>
  </si>
  <si>
    <t>Подарок большой Новогодний. Мой мир. Пазл 260 дет + Игра-ходилка с фишками + Игровые Карточки</t>
  </si>
  <si>
    <t>4607177455013</t>
  </si>
  <si>
    <t>Подарок для малышей с видеопоздравлением от Деда Мороза. С новым годом! 8 в 1. ГЕОДОМ</t>
  </si>
  <si>
    <t>4660136222019</t>
  </si>
  <si>
    <t>Самая длинная раскраска. С Новым годом! 29,7*101 см. ГЕОДОМ</t>
  </si>
  <si>
    <t>4650348231367</t>
  </si>
  <si>
    <t>ПОДАРКИ</t>
  </si>
  <si>
    <t>НОВОГОДНИЙ ассортимент</t>
  </si>
  <si>
    <t>Доступный остаток на 13.09.24</t>
  </si>
  <si>
    <r>
      <t xml:space="preserve">Доп скидка 5% при заказе от 100 000 </t>
    </r>
    <r>
      <rPr>
        <b/>
        <sz val="8"/>
        <rFont val="Calibri"/>
        <family val="2"/>
        <charset val="204"/>
      </rPr>
      <t>(по цене клиента)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</si>
</sst>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Calibri"/>
    </font>
    <font>
      <b/>
      <sz val="10"/>
      <name val="Calibri"/>
    </font>
    <font>
      <b/>
      <sz val="12"/>
      <name val="Calibri"/>
    </font>
    <font>
      <sz val="12"/>
      <name val="Calibri"/>
    </font>
    <font>
      <b/>
      <sz val="14"/>
      <name val="Calibri"/>
    </font>
    <font>
      <b/>
      <sz val="11"/>
      <name val="Calibri"/>
    </font>
    <font>
      <sz val="10"/>
      <name val="Calibri"/>
    </font>
    <font>
      <b/>
      <sz val="12"/>
      <color rgb="FF000000"/>
      <name val="Calibri"/>
    </font>
    <font>
      <b/>
      <sz val="20"/>
      <color rgb="FF000000"/>
      <name val="Calibri"/>
      <family val="2"/>
      <charset val="204"/>
    </font>
    <font>
      <b/>
      <sz val="12"/>
      <color rgb="FF000000"/>
      <name val="Book Antiqua"/>
      <family val="1"/>
      <charset val="204"/>
    </font>
    <font>
      <sz val="12"/>
      <name val="Book Antiqua"/>
      <family val="1"/>
      <charset val="204"/>
    </font>
    <font>
      <b/>
      <sz val="8"/>
      <name val="Calibri"/>
      <family val="2"/>
      <charset val="204"/>
    </font>
    <font>
      <b/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CDDC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 inden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3" fontId="5" fillId="2" borderId="3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0" fontId="7" fillId="0" borderId="5" xfId="0" applyFont="1" applyBorder="1" applyAlignment="1">
      <alignment horizontal="left" wrapText="1" indent="1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 indent="1"/>
    </xf>
    <xf numFmtId="0" fontId="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1116809</xdr:colOff>
      <xdr:row>4</xdr:row>
      <xdr:rowOff>131817</xdr:rowOff>
    </xdr:from>
    <xdr:to>
      <xdr:col>1</xdr:col>
      <xdr:colOff>3107533</xdr:colOff>
      <xdr:row>5</xdr:row>
      <xdr:rowOff>119062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652715" y="1000973"/>
          <a:ext cx="1990724" cy="7254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92869</xdr:colOff>
      <xdr:row>35</xdr:row>
      <xdr:rowOff>92868</xdr:rowOff>
    </xdr:from>
    <xdr:to>
      <xdr:col>1</xdr:col>
      <xdr:colOff>52388</xdr:colOff>
      <xdr:row>35</xdr:row>
      <xdr:rowOff>1588293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509588" y="31692056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36</xdr:row>
      <xdr:rowOff>9525</xdr:rowOff>
    </xdr:from>
    <xdr:to>
      <xdr:col>0</xdr:col>
      <xdr:colOff>1504950</xdr:colOff>
      <xdr:row>36</xdr:row>
      <xdr:rowOff>1504950</xdr:rowOff>
    </xdr:to>
    <xdr:pic>
      <xdr:nvPicPr>
        <xdr:cNvPr id="305" name="Имя " descr="Descr 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37</xdr:row>
      <xdr:rowOff>9525</xdr:rowOff>
    </xdr:from>
    <xdr:to>
      <xdr:col>0</xdr:col>
      <xdr:colOff>1504950</xdr:colOff>
      <xdr:row>37</xdr:row>
      <xdr:rowOff>1504950</xdr:rowOff>
    </xdr:to>
    <xdr:pic>
      <xdr:nvPicPr>
        <xdr:cNvPr id="306" name="Имя " descr="Descr 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1504950</xdr:colOff>
      <xdr:row>38</xdr:row>
      <xdr:rowOff>1504950</xdr:rowOff>
    </xdr:to>
    <xdr:pic>
      <xdr:nvPicPr>
        <xdr:cNvPr id="309" name="Имя " descr="Descr 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39</xdr:row>
      <xdr:rowOff>9525</xdr:rowOff>
    </xdr:from>
    <xdr:to>
      <xdr:col>0</xdr:col>
      <xdr:colOff>1504950</xdr:colOff>
      <xdr:row>39</xdr:row>
      <xdr:rowOff>1504950</xdr:rowOff>
    </xdr:to>
    <xdr:pic>
      <xdr:nvPicPr>
        <xdr:cNvPr id="310" name="Имя " descr="Descr 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40</xdr:row>
      <xdr:rowOff>9525</xdr:rowOff>
    </xdr:from>
    <xdr:to>
      <xdr:col>0</xdr:col>
      <xdr:colOff>1504950</xdr:colOff>
      <xdr:row>40</xdr:row>
      <xdr:rowOff>1504950</xdr:rowOff>
    </xdr:to>
    <xdr:pic>
      <xdr:nvPicPr>
        <xdr:cNvPr id="311" name="Имя " descr="Descr 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41</xdr:row>
      <xdr:rowOff>9525</xdr:rowOff>
    </xdr:from>
    <xdr:to>
      <xdr:col>0</xdr:col>
      <xdr:colOff>1504950</xdr:colOff>
      <xdr:row>41</xdr:row>
      <xdr:rowOff>1504950</xdr:rowOff>
    </xdr:to>
    <xdr:pic>
      <xdr:nvPicPr>
        <xdr:cNvPr id="312" name="Имя " descr="Descr 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42</xdr:row>
      <xdr:rowOff>9525</xdr:rowOff>
    </xdr:from>
    <xdr:to>
      <xdr:col>0</xdr:col>
      <xdr:colOff>1504950</xdr:colOff>
      <xdr:row>42</xdr:row>
      <xdr:rowOff>1504950</xdr:rowOff>
    </xdr:to>
    <xdr:pic>
      <xdr:nvPicPr>
        <xdr:cNvPr id="314" name="Имя " descr="Descr 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43</xdr:row>
      <xdr:rowOff>9525</xdr:rowOff>
    </xdr:from>
    <xdr:to>
      <xdr:col>0</xdr:col>
      <xdr:colOff>1504950</xdr:colOff>
      <xdr:row>43</xdr:row>
      <xdr:rowOff>1504950</xdr:rowOff>
    </xdr:to>
    <xdr:pic>
      <xdr:nvPicPr>
        <xdr:cNvPr id="315" name="Имя " descr="Descr 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44</xdr:row>
      <xdr:rowOff>9525</xdr:rowOff>
    </xdr:from>
    <xdr:to>
      <xdr:col>0</xdr:col>
      <xdr:colOff>1504950</xdr:colOff>
      <xdr:row>44</xdr:row>
      <xdr:rowOff>1504950</xdr:rowOff>
    </xdr:to>
    <xdr:pic>
      <xdr:nvPicPr>
        <xdr:cNvPr id="316" name="Имя " descr="Descr 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45</xdr:row>
      <xdr:rowOff>9525</xdr:rowOff>
    </xdr:from>
    <xdr:to>
      <xdr:col>0</xdr:col>
      <xdr:colOff>1504950</xdr:colOff>
      <xdr:row>45</xdr:row>
      <xdr:rowOff>1504950</xdr:rowOff>
    </xdr:to>
    <xdr:pic>
      <xdr:nvPicPr>
        <xdr:cNvPr id="328" name="Имя " descr="Descr 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46</xdr:row>
      <xdr:rowOff>9525</xdr:rowOff>
    </xdr:from>
    <xdr:to>
      <xdr:col>0</xdr:col>
      <xdr:colOff>1504950</xdr:colOff>
      <xdr:row>46</xdr:row>
      <xdr:rowOff>1504950</xdr:rowOff>
    </xdr:to>
    <xdr:pic>
      <xdr:nvPicPr>
        <xdr:cNvPr id="330" name="Имя " descr="Descr 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47</xdr:row>
      <xdr:rowOff>9525</xdr:rowOff>
    </xdr:from>
    <xdr:to>
      <xdr:col>0</xdr:col>
      <xdr:colOff>1504950</xdr:colOff>
      <xdr:row>47</xdr:row>
      <xdr:rowOff>1504950</xdr:rowOff>
    </xdr:to>
    <xdr:pic>
      <xdr:nvPicPr>
        <xdr:cNvPr id="334" name="Имя " descr="Descr 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48</xdr:row>
      <xdr:rowOff>9525</xdr:rowOff>
    </xdr:from>
    <xdr:to>
      <xdr:col>0</xdr:col>
      <xdr:colOff>1504950</xdr:colOff>
      <xdr:row>48</xdr:row>
      <xdr:rowOff>1504950</xdr:rowOff>
    </xdr:to>
    <xdr:pic>
      <xdr:nvPicPr>
        <xdr:cNvPr id="335" name="Имя " descr="Descr 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49</xdr:row>
      <xdr:rowOff>9525</xdr:rowOff>
    </xdr:from>
    <xdr:to>
      <xdr:col>0</xdr:col>
      <xdr:colOff>1504950</xdr:colOff>
      <xdr:row>49</xdr:row>
      <xdr:rowOff>1504950</xdr:rowOff>
    </xdr:to>
    <xdr:pic>
      <xdr:nvPicPr>
        <xdr:cNvPr id="336" name="Имя " descr="Descr 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50</xdr:row>
      <xdr:rowOff>9525</xdr:rowOff>
    </xdr:from>
    <xdr:to>
      <xdr:col>0</xdr:col>
      <xdr:colOff>1504950</xdr:colOff>
      <xdr:row>50</xdr:row>
      <xdr:rowOff>1504950</xdr:rowOff>
    </xdr:to>
    <xdr:pic>
      <xdr:nvPicPr>
        <xdr:cNvPr id="337" name="Имя " descr="Descr 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51</xdr:row>
      <xdr:rowOff>9525</xdr:rowOff>
    </xdr:from>
    <xdr:to>
      <xdr:col>0</xdr:col>
      <xdr:colOff>1504950</xdr:colOff>
      <xdr:row>51</xdr:row>
      <xdr:rowOff>1504950</xdr:rowOff>
    </xdr:to>
    <xdr:pic>
      <xdr:nvPicPr>
        <xdr:cNvPr id="338" name="Имя " descr="Descr 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52</xdr:row>
      <xdr:rowOff>9525</xdr:rowOff>
    </xdr:from>
    <xdr:to>
      <xdr:col>0</xdr:col>
      <xdr:colOff>1504950</xdr:colOff>
      <xdr:row>52</xdr:row>
      <xdr:rowOff>1504950</xdr:rowOff>
    </xdr:to>
    <xdr:pic>
      <xdr:nvPicPr>
        <xdr:cNvPr id="339" name="Имя " descr="Descr 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53</xdr:row>
      <xdr:rowOff>9525</xdr:rowOff>
    </xdr:from>
    <xdr:to>
      <xdr:col>0</xdr:col>
      <xdr:colOff>1504950</xdr:colOff>
      <xdr:row>53</xdr:row>
      <xdr:rowOff>1504950</xdr:rowOff>
    </xdr:to>
    <xdr:pic>
      <xdr:nvPicPr>
        <xdr:cNvPr id="340" name="Имя " descr="Descr 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57</xdr:row>
      <xdr:rowOff>9525</xdr:rowOff>
    </xdr:from>
    <xdr:to>
      <xdr:col>0</xdr:col>
      <xdr:colOff>1504950</xdr:colOff>
      <xdr:row>57</xdr:row>
      <xdr:rowOff>1504950</xdr:rowOff>
    </xdr:to>
    <xdr:pic>
      <xdr:nvPicPr>
        <xdr:cNvPr id="348" name="Имя " descr="Descr 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58</xdr:row>
      <xdr:rowOff>9525</xdr:rowOff>
    </xdr:from>
    <xdr:to>
      <xdr:col>0</xdr:col>
      <xdr:colOff>1504950</xdr:colOff>
      <xdr:row>58</xdr:row>
      <xdr:rowOff>1504950</xdr:rowOff>
    </xdr:to>
    <xdr:pic>
      <xdr:nvPicPr>
        <xdr:cNvPr id="349" name="Имя " descr="Descr 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59</xdr:row>
      <xdr:rowOff>9525</xdr:rowOff>
    </xdr:from>
    <xdr:to>
      <xdr:col>0</xdr:col>
      <xdr:colOff>1504950</xdr:colOff>
      <xdr:row>59</xdr:row>
      <xdr:rowOff>1504950</xdr:rowOff>
    </xdr:to>
    <xdr:pic>
      <xdr:nvPicPr>
        <xdr:cNvPr id="350" name="Имя " descr="Descr 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60</xdr:row>
      <xdr:rowOff>9525</xdr:rowOff>
    </xdr:from>
    <xdr:to>
      <xdr:col>0</xdr:col>
      <xdr:colOff>1504950</xdr:colOff>
      <xdr:row>60</xdr:row>
      <xdr:rowOff>1504950</xdr:rowOff>
    </xdr:to>
    <xdr:pic>
      <xdr:nvPicPr>
        <xdr:cNvPr id="351" name="Имя " descr="Descr 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61</xdr:row>
      <xdr:rowOff>9525</xdr:rowOff>
    </xdr:from>
    <xdr:to>
      <xdr:col>0</xdr:col>
      <xdr:colOff>1504950</xdr:colOff>
      <xdr:row>61</xdr:row>
      <xdr:rowOff>1504950</xdr:rowOff>
    </xdr:to>
    <xdr:pic>
      <xdr:nvPicPr>
        <xdr:cNvPr id="352" name="Имя " descr="Descr 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62</xdr:row>
      <xdr:rowOff>9525</xdr:rowOff>
    </xdr:from>
    <xdr:to>
      <xdr:col>0</xdr:col>
      <xdr:colOff>1504950</xdr:colOff>
      <xdr:row>62</xdr:row>
      <xdr:rowOff>1504950</xdr:rowOff>
    </xdr:to>
    <xdr:pic>
      <xdr:nvPicPr>
        <xdr:cNvPr id="353" name="Имя " descr="Descr 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63</xdr:row>
      <xdr:rowOff>9525</xdr:rowOff>
    </xdr:from>
    <xdr:to>
      <xdr:col>0</xdr:col>
      <xdr:colOff>1504950</xdr:colOff>
      <xdr:row>63</xdr:row>
      <xdr:rowOff>1504950</xdr:rowOff>
    </xdr:to>
    <xdr:pic>
      <xdr:nvPicPr>
        <xdr:cNvPr id="354" name="Имя " descr="Descr 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64</xdr:row>
      <xdr:rowOff>9525</xdr:rowOff>
    </xdr:from>
    <xdr:to>
      <xdr:col>0</xdr:col>
      <xdr:colOff>1504950</xdr:colOff>
      <xdr:row>64</xdr:row>
      <xdr:rowOff>1504950</xdr:rowOff>
    </xdr:to>
    <xdr:pic>
      <xdr:nvPicPr>
        <xdr:cNvPr id="355" name="Имя " descr="Descr 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65</xdr:row>
      <xdr:rowOff>9525</xdr:rowOff>
    </xdr:from>
    <xdr:to>
      <xdr:col>0</xdr:col>
      <xdr:colOff>1504950</xdr:colOff>
      <xdr:row>65</xdr:row>
      <xdr:rowOff>1504950</xdr:rowOff>
    </xdr:to>
    <xdr:pic>
      <xdr:nvPicPr>
        <xdr:cNvPr id="356" name="Имя " descr="Descr 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66</xdr:row>
      <xdr:rowOff>9525</xdr:rowOff>
    </xdr:from>
    <xdr:to>
      <xdr:col>0</xdr:col>
      <xdr:colOff>1504950</xdr:colOff>
      <xdr:row>66</xdr:row>
      <xdr:rowOff>1504950</xdr:rowOff>
    </xdr:to>
    <xdr:pic>
      <xdr:nvPicPr>
        <xdr:cNvPr id="357" name="Имя " descr="Descr 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67</xdr:row>
      <xdr:rowOff>9525</xdr:rowOff>
    </xdr:from>
    <xdr:to>
      <xdr:col>0</xdr:col>
      <xdr:colOff>1504950</xdr:colOff>
      <xdr:row>67</xdr:row>
      <xdr:rowOff>1504950</xdr:rowOff>
    </xdr:to>
    <xdr:pic>
      <xdr:nvPicPr>
        <xdr:cNvPr id="359" name="Имя " descr="Descr 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68</xdr:row>
      <xdr:rowOff>9525</xdr:rowOff>
    </xdr:from>
    <xdr:to>
      <xdr:col>0</xdr:col>
      <xdr:colOff>1504950</xdr:colOff>
      <xdr:row>68</xdr:row>
      <xdr:rowOff>1504950</xdr:rowOff>
    </xdr:to>
    <xdr:pic>
      <xdr:nvPicPr>
        <xdr:cNvPr id="360" name="Имя " descr="Descr 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69</xdr:row>
      <xdr:rowOff>9525</xdr:rowOff>
    </xdr:from>
    <xdr:to>
      <xdr:col>0</xdr:col>
      <xdr:colOff>1504950</xdr:colOff>
      <xdr:row>69</xdr:row>
      <xdr:rowOff>1504950</xdr:rowOff>
    </xdr:to>
    <xdr:pic>
      <xdr:nvPicPr>
        <xdr:cNvPr id="361" name="Имя " descr="Descr 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70</xdr:row>
      <xdr:rowOff>9525</xdr:rowOff>
    </xdr:from>
    <xdr:to>
      <xdr:col>0</xdr:col>
      <xdr:colOff>1504950</xdr:colOff>
      <xdr:row>70</xdr:row>
      <xdr:rowOff>1504950</xdr:rowOff>
    </xdr:to>
    <xdr:pic>
      <xdr:nvPicPr>
        <xdr:cNvPr id="362" name="Имя " descr="Descr 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1504950</xdr:colOff>
      <xdr:row>28</xdr:row>
      <xdr:rowOff>1504950</xdr:rowOff>
    </xdr:to>
    <xdr:pic>
      <xdr:nvPicPr>
        <xdr:cNvPr id="464" name="Имя " descr="Descr 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29</xdr:row>
      <xdr:rowOff>9525</xdr:rowOff>
    </xdr:from>
    <xdr:to>
      <xdr:col>0</xdr:col>
      <xdr:colOff>1504950</xdr:colOff>
      <xdr:row>29</xdr:row>
      <xdr:rowOff>1504950</xdr:rowOff>
    </xdr:to>
    <xdr:pic>
      <xdr:nvPicPr>
        <xdr:cNvPr id="465" name="Имя " descr="Descr 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30</xdr:row>
      <xdr:rowOff>9525</xdr:rowOff>
    </xdr:from>
    <xdr:to>
      <xdr:col>0</xdr:col>
      <xdr:colOff>1504950</xdr:colOff>
      <xdr:row>30</xdr:row>
      <xdr:rowOff>1504950</xdr:rowOff>
    </xdr:to>
    <xdr:pic>
      <xdr:nvPicPr>
        <xdr:cNvPr id="466" name="Имя " descr="Descr 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31</xdr:row>
      <xdr:rowOff>9525</xdr:rowOff>
    </xdr:from>
    <xdr:to>
      <xdr:col>0</xdr:col>
      <xdr:colOff>1504950</xdr:colOff>
      <xdr:row>31</xdr:row>
      <xdr:rowOff>1504950</xdr:rowOff>
    </xdr:to>
    <xdr:pic>
      <xdr:nvPicPr>
        <xdr:cNvPr id="467" name="Имя " descr="Descr 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32</xdr:row>
      <xdr:rowOff>9525</xdr:rowOff>
    </xdr:from>
    <xdr:to>
      <xdr:col>0</xdr:col>
      <xdr:colOff>1504950</xdr:colOff>
      <xdr:row>32</xdr:row>
      <xdr:rowOff>1504950</xdr:rowOff>
    </xdr:to>
    <xdr:pic>
      <xdr:nvPicPr>
        <xdr:cNvPr id="468" name="Имя " descr="Descr 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33</xdr:row>
      <xdr:rowOff>9525</xdr:rowOff>
    </xdr:from>
    <xdr:to>
      <xdr:col>0</xdr:col>
      <xdr:colOff>1504950</xdr:colOff>
      <xdr:row>33</xdr:row>
      <xdr:rowOff>1504950</xdr:rowOff>
    </xdr:to>
    <xdr:pic>
      <xdr:nvPicPr>
        <xdr:cNvPr id="469" name="Имя " descr="Descr 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54</xdr:row>
      <xdr:rowOff>9525</xdr:rowOff>
    </xdr:from>
    <xdr:to>
      <xdr:col>0</xdr:col>
      <xdr:colOff>1504950</xdr:colOff>
      <xdr:row>54</xdr:row>
      <xdr:rowOff>1504950</xdr:rowOff>
    </xdr:to>
    <xdr:pic>
      <xdr:nvPicPr>
        <xdr:cNvPr id="470" name="Имя " descr="Descr 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55</xdr:row>
      <xdr:rowOff>9525</xdr:rowOff>
    </xdr:from>
    <xdr:to>
      <xdr:col>0</xdr:col>
      <xdr:colOff>1504950</xdr:colOff>
      <xdr:row>55</xdr:row>
      <xdr:rowOff>1504950</xdr:rowOff>
    </xdr:to>
    <xdr:pic>
      <xdr:nvPicPr>
        <xdr:cNvPr id="476" name="Имя " descr="Descr 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45243</xdr:colOff>
      <xdr:row>9</xdr:row>
      <xdr:rowOff>80963</xdr:rowOff>
    </xdr:from>
    <xdr:to>
      <xdr:col>1</xdr:col>
      <xdr:colOff>4762</xdr:colOff>
      <xdr:row>9</xdr:row>
      <xdr:rowOff>1576388</xdr:rowOff>
    </xdr:to>
    <xdr:pic>
      <xdr:nvPicPr>
        <xdr:cNvPr id="663" name="Имя " descr="Descr ">
          <a:extLst>
            <a:ext uri="{FF2B5EF4-FFF2-40B4-BE49-F238E27FC236}">
              <a16:creationId xmlns:a16="http://schemas.microsoft.com/office/drawing/2014/main" id="{BE6770D2-96E0-4360-82CE-6FC573C8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461962" y="1652588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71436</xdr:colOff>
      <xdr:row>10</xdr:row>
      <xdr:rowOff>154781</xdr:rowOff>
    </xdr:from>
    <xdr:to>
      <xdr:col>0</xdr:col>
      <xdr:colOff>1493043</xdr:colOff>
      <xdr:row>10</xdr:row>
      <xdr:rowOff>1576388</xdr:rowOff>
    </xdr:to>
    <xdr:pic>
      <xdr:nvPicPr>
        <xdr:cNvPr id="664" name="Имя " descr="Descr ">
          <a:extLst>
            <a:ext uri="{FF2B5EF4-FFF2-40B4-BE49-F238E27FC236}">
              <a16:creationId xmlns:a16="http://schemas.microsoft.com/office/drawing/2014/main" id="{58D6F1D8-B39A-4ED1-B311-3CFCCF52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488155" y="3321844"/>
          <a:ext cx="1421607" cy="142160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0</xdr:col>
      <xdr:colOff>1504950</xdr:colOff>
      <xdr:row>11</xdr:row>
      <xdr:rowOff>1504950</xdr:rowOff>
    </xdr:to>
    <xdr:pic>
      <xdr:nvPicPr>
        <xdr:cNvPr id="665" name="Имя " descr="Descr ">
          <a:extLst>
            <a:ext uri="{FF2B5EF4-FFF2-40B4-BE49-F238E27FC236}">
              <a16:creationId xmlns:a16="http://schemas.microsoft.com/office/drawing/2014/main" id="{D0D04E5D-7603-4822-ADE4-68C3C3B3D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45624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12</xdr:row>
      <xdr:rowOff>9525</xdr:rowOff>
    </xdr:from>
    <xdr:to>
      <xdr:col>0</xdr:col>
      <xdr:colOff>1504950</xdr:colOff>
      <xdr:row>12</xdr:row>
      <xdr:rowOff>1504950</xdr:rowOff>
    </xdr:to>
    <xdr:pic>
      <xdr:nvPicPr>
        <xdr:cNvPr id="666" name="Имя " descr="Descr ">
          <a:extLst>
            <a:ext uri="{FF2B5EF4-FFF2-40B4-BE49-F238E27FC236}">
              <a16:creationId xmlns:a16="http://schemas.microsoft.com/office/drawing/2014/main" id="{E3896DF3-8356-4A22-99A3-B204938C0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61626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13</xdr:row>
      <xdr:rowOff>9525</xdr:rowOff>
    </xdr:from>
    <xdr:to>
      <xdr:col>0</xdr:col>
      <xdr:colOff>1504950</xdr:colOff>
      <xdr:row>13</xdr:row>
      <xdr:rowOff>1504950</xdr:rowOff>
    </xdr:to>
    <xdr:pic>
      <xdr:nvPicPr>
        <xdr:cNvPr id="667" name="Имя " descr="Descr ">
          <a:extLst>
            <a:ext uri="{FF2B5EF4-FFF2-40B4-BE49-F238E27FC236}">
              <a16:creationId xmlns:a16="http://schemas.microsoft.com/office/drawing/2014/main" id="{8C579475-6237-4969-B425-AF30C011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77628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14</xdr:row>
      <xdr:rowOff>9525</xdr:rowOff>
    </xdr:from>
    <xdr:to>
      <xdr:col>0</xdr:col>
      <xdr:colOff>1504950</xdr:colOff>
      <xdr:row>14</xdr:row>
      <xdr:rowOff>1504950</xdr:rowOff>
    </xdr:to>
    <xdr:pic>
      <xdr:nvPicPr>
        <xdr:cNvPr id="668" name="Имя " descr="Descr ">
          <a:extLst>
            <a:ext uri="{FF2B5EF4-FFF2-40B4-BE49-F238E27FC236}">
              <a16:creationId xmlns:a16="http://schemas.microsoft.com/office/drawing/2014/main" id="{50E8375D-1DA8-4CC0-BD73-0CCD010D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93630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15</xdr:row>
      <xdr:rowOff>9525</xdr:rowOff>
    </xdr:from>
    <xdr:to>
      <xdr:col>0</xdr:col>
      <xdr:colOff>1504950</xdr:colOff>
      <xdr:row>15</xdr:row>
      <xdr:rowOff>1504950</xdr:rowOff>
    </xdr:to>
    <xdr:pic>
      <xdr:nvPicPr>
        <xdr:cNvPr id="669" name="Имя " descr="Descr ">
          <a:extLst>
            <a:ext uri="{FF2B5EF4-FFF2-40B4-BE49-F238E27FC236}">
              <a16:creationId xmlns:a16="http://schemas.microsoft.com/office/drawing/2014/main" id="{7E3E1D3D-87AC-4BAE-A2F8-7476AD1D3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109632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16</xdr:row>
      <xdr:rowOff>9525</xdr:rowOff>
    </xdr:from>
    <xdr:to>
      <xdr:col>0</xdr:col>
      <xdr:colOff>1504950</xdr:colOff>
      <xdr:row>16</xdr:row>
      <xdr:rowOff>1504950</xdr:rowOff>
    </xdr:to>
    <xdr:pic>
      <xdr:nvPicPr>
        <xdr:cNvPr id="670" name="Имя " descr="Descr ">
          <a:extLst>
            <a:ext uri="{FF2B5EF4-FFF2-40B4-BE49-F238E27FC236}">
              <a16:creationId xmlns:a16="http://schemas.microsoft.com/office/drawing/2014/main" id="{727FD542-C75F-4469-ACF3-A3EAF009F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125634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17</xdr:row>
      <xdr:rowOff>9525</xdr:rowOff>
    </xdr:from>
    <xdr:to>
      <xdr:col>0</xdr:col>
      <xdr:colOff>1504950</xdr:colOff>
      <xdr:row>17</xdr:row>
      <xdr:rowOff>1504950</xdr:rowOff>
    </xdr:to>
    <xdr:pic>
      <xdr:nvPicPr>
        <xdr:cNvPr id="671" name="Имя " descr="Descr ">
          <a:extLst>
            <a:ext uri="{FF2B5EF4-FFF2-40B4-BE49-F238E27FC236}">
              <a16:creationId xmlns:a16="http://schemas.microsoft.com/office/drawing/2014/main" id="{77EABB23-3BE1-407F-8508-3EB340050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141636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18</xdr:row>
      <xdr:rowOff>9525</xdr:rowOff>
    </xdr:from>
    <xdr:to>
      <xdr:col>0</xdr:col>
      <xdr:colOff>1504950</xdr:colOff>
      <xdr:row>18</xdr:row>
      <xdr:rowOff>1504950</xdr:rowOff>
    </xdr:to>
    <xdr:pic>
      <xdr:nvPicPr>
        <xdr:cNvPr id="672" name="Имя " descr="Descr ">
          <a:extLst>
            <a:ext uri="{FF2B5EF4-FFF2-40B4-BE49-F238E27FC236}">
              <a16:creationId xmlns:a16="http://schemas.microsoft.com/office/drawing/2014/main" id="{EE06CFA9-61ED-403B-96C2-AD72F2F40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157638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19</xdr:row>
      <xdr:rowOff>9525</xdr:rowOff>
    </xdr:from>
    <xdr:to>
      <xdr:col>0</xdr:col>
      <xdr:colOff>1504950</xdr:colOff>
      <xdr:row>19</xdr:row>
      <xdr:rowOff>1504950</xdr:rowOff>
    </xdr:to>
    <xdr:pic>
      <xdr:nvPicPr>
        <xdr:cNvPr id="673" name="Имя " descr="Descr ">
          <a:extLst>
            <a:ext uri="{FF2B5EF4-FFF2-40B4-BE49-F238E27FC236}">
              <a16:creationId xmlns:a16="http://schemas.microsoft.com/office/drawing/2014/main" id="{24C42BE5-E5D0-45BE-890D-E57FD912C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173640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20</xdr:row>
      <xdr:rowOff>9525</xdr:rowOff>
    </xdr:from>
    <xdr:to>
      <xdr:col>0</xdr:col>
      <xdr:colOff>1504950</xdr:colOff>
      <xdr:row>20</xdr:row>
      <xdr:rowOff>1504950</xdr:rowOff>
    </xdr:to>
    <xdr:pic>
      <xdr:nvPicPr>
        <xdr:cNvPr id="676" name="Имя " descr="Descr ">
          <a:extLst>
            <a:ext uri="{FF2B5EF4-FFF2-40B4-BE49-F238E27FC236}">
              <a16:creationId xmlns:a16="http://schemas.microsoft.com/office/drawing/2014/main" id="{D6DC65C4-73E2-4E79-9799-C1CD0071C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21646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1504950</xdr:colOff>
      <xdr:row>21</xdr:row>
      <xdr:rowOff>1504950</xdr:rowOff>
    </xdr:to>
    <xdr:pic>
      <xdr:nvPicPr>
        <xdr:cNvPr id="677" name="Имя " descr="Descr ">
          <a:extLst>
            <a:ext uri="{FF2B5EF4-FFF2-40B4-BE49-F238E27FC236}">
              <a16:creationId xmlns:a16="http://schemas.microsoft.com/office/drawing/2014/main" id="{7102E41E-0E5E-462E-B043-CC347962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37648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22</xdr:row>
      <xdr:rowOff>9525</xdr:rowOff>
    </xdr:from>
    <xdr:to>
      <xdr:col>0</xdr:col>
      <xdr:colOff>1495425</xdr:colOff>
      <xdr:row>22</xdr:row>
      <xdr:rowOff>1038225</xdr:rowOff>
    </xdr:to>
    <xdr:pic>
      <xdr:nvPicPr>
        <xdr:cNvPr id="678" name="Имя " descr="Descr ">
          <a:extLst>
            <a:ext uri="{FF2B5EF4-FFF2-40B4-BE49-F238E27FC236}">
              <a16:creationId xmlns:a16="http://schemas.microsoft.com/office/drawing/2014/main" id="{C2E1822E-A602-47FA-A2B2-AA03728C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5365075"/>
          <a:ext cx="1485900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1504950</xdr:colOff>
      <xdr:row>23</xdr:row>
      <xdr:rowOff>1504950</xdr:rowOff>
    </xdr:to>
    <xdr:pic>
      <xdr:nvPicPr>
        <xdr:cNvPr id="679" name="Имя " descr="Descr ">
          <a:extLst>
            <a:ext uri="{FF2B5EF4-FFF2-40B4-BE49-F238E27FC236}">
              <a16:creationId xmlns:a16="http://schemas.microsoft.com/office/drawing/2014/main" id="{AA93BEEF-E91E-403D-8AB6-1DE8DEFBE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64699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24</xdr:row>
      <xdr:rowOff>9525</xdr:rowOff>
    </xdr:from>
    <xdr:to>
      <xdr:col>0</xdr:col>
      <xdr:colOff>1504950</xdr:colOff>
      <xdr:row>24</xdr:row>
      <xdr:rowOff>1504950</xdr:rowOff>
    </xdr:to>
    <xdr:pic>
      <xdr:nvPicPr>
        <xdr:cNvPr id="680" name="Имя " descr="Descr ">
          <a:extLst>
            <a:ext uri="{FF2B5EF4-FFF2-40B4-BE49-F238E27FC236}">
              <a16:creationId xmlns:a16="http://schemas.microsoft.com/office/drawing/2014/main" id="{9AFDD679-A5F0-4FA5-928D-B5804A60D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80701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25</xdr:row>
      <xdr:rowOff>9525</xdr:rowOff>
    </xdr:from>
    <xdr:to>
      <xdr:col>0</xdr:col>
      <xdr:colOff>1504950</xdr:colOff>
      <xdr:row>25</xdr:row>
      <xdr:rowOff>1504950</xdr:rowOff>
    </xdr:to>
    <xdr:pic>
      <xdr:nvPicPr>
        <xdr:cNvPr id="681" name="Имя " descr="Descr ">
          <a:extLst>
            <a:ext uri="{FF2B5EF4-FFF2-40B4-BE49-F238E27FC236}">
              <a16:creationId xmlns:a16="http://schemas.microsoft.com/office/drawing/2014/main" id="{6A4776A4-C3E5-4662-A202-CB6C880A7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296703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26</xdr:row>
      <xdr:rowOff>9525</xdr:rowOff>
    </xdr:from>
    <xdr:to>
      <xdr:col>0</xdr:col>
      <xdr:colOff>1504950</xdr:colOff>
      <xdr:row>26</xdr:row>
      <xdr:rowOff>1504950</xdr:rowOff>
    </xdr:to>
    <xdr:pic>
      <xdr:nvPicPr>
        <xdr:cNvPr id="682" name="Имя " descr="Descr ">
          <a:extLst>
            <a:ext uri="{FF2B5EF4-FFF2-40B4-BE49-F238E27FC236}">
              <a16:creationId xmlns:a16="http://schemas.microsoft.com/office/drawing/2014/main" id="{41EA6E98-D0BE-4D1A-A103-D630ECC8B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312705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27</xdr:row>
      <xdr:rowOff>9525</xdr:rowOff>
    </xdr:from>
    <xdr:to>
      <xdr:col>0</xdr:col>
      <xdr:colOff>1504950</xdr:colOff>
      <xdr:row>27</xdr:row>
      <xdr:rowOff>1504950</xdr:rowOff>
    </xdr:to>
    <xdr:pic>
      <xdr:nvPicPr>
        <xdr:cNvPr id="683" name="Имя " descr="Descr ">
          <a:extLst>
            <a:ext uri="{FF2B5EF4-FFF2-40B4-BE49-F238E27FC236}">
              <a16:creationId xmlns:a16="http://schemas.microsoft.com/office/drawing/2014/main" id="{C49A6062-8315-45CC-AC63-D7169588B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76225" y="32870775"/>
          <a:ext cx="1495425" cy="1495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ryaevaiv\Desktop\&#1053;&#1043;%20&#1080;%20&#1055;&#1054;&#1044;&#1040;&#1056;&#1050;&#1048;\&#1086;&#1089;&#1090;&#1072;&#1090;&#1082;&#1080;%20&#1053;&#1043;%20&#1087;&#1086;&#1089;&#1083;&#1077;&#1076;&#1085;&#1080;&#1081;%20&#1080;&#1089;&#1087;&#1088;.xlsx" TargetMode="External"/><Relationship Id="rId1" Type="http://schemas.openxmlformats.org/officeDocument/2006/relationships/externalLinkPath" Target="file:///C:\Users\shiryaevaiv\Desktop\&#1053;&#1043;%20&#1080;%20&#1055;&#1054;&#1044;&#1040;&#1056;&#1050;&#1048;\&#1086;&#1089;&#1090;&#1072;&#1090;&#1082;&#1080;%20&#1053;&#1043;%20&#1087;&#1086;&#1089;&#1083;&#1077;&#1076;&#1085;&#1080;&#1081;%20&#1080;&#1089;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ст_все"/>
    </sheetNames>
    <sheetDataSet>
      <sheetData sheetId="0">
        <row r="2">
          <cell r="F2" t="str">
            <v>3D Пазл-глобус с дополненной реальностью. Животный мир. 240 деталей. Диаметр 15 см. ГЕОДОМ</v>
          </cell>
          <cell r="G2">
            <v>2771</v>
          </cell>
        </row>
        <row r="3">
          <cell r="F3" t="str">
            <v>3D Пазл-глобус. Мир политический. 240 деталей. Диаметр 15 см. ГЕОДОМ</v>
          </cell>
          <cell r="G3">
            <v>2759</v>
          </cell>
        </row>
        <row r="4">
          <cell r="F4" t="str">
            <v>3D Пазл-глобус. Мир политический. 540 деталей. Диаметр 23 см. ГЕОДОМ</v>
          </cell>
          <cell r="G4">
            <v>1875</v>
          </cell>
        </row>
        <row r="5">
          <cell r="F5" t="str">
            <v>3D Пазл-глобус. Мир политический. 60 деталей. Диаметр 7 см. ГЕОДОМ</v>
          </cell>
          <cell r="G5">
            <v>2767</v>
          </cell>
        </row>
        <row r="6">
          <cell r="F6" t="str">
            <v>3D Пазл-глобус. Мир физический. Интерьерный белый. 240 деталей. Диаметр 15 см. ГЕОДОМ</v>
          </cell>
          <cell r="G6">
            <v>820</v>
          </cell>
        </row>
        <row r="7">
          <cell r="F7" t="str">
            <v>3D Пазл-глобус. Мир физический. Интерьерный полупрозрачный. 240 деталей. Диаметр 15 см. ГЕОДОМ</v>
          </cell>
          <cell r="G7">
            <v>735</v>
          </cell>
        </row>
        <row r="8">
          <cell r="F8" t="str">
            <v>3D Пазл-глобус. Старинная карта мира. 60 деталей. Диаметр 7 см. ГЕОДОМ</v>
          </cell>
          <cell r="G8">
            <v>2678</v>
          </cell>
        </row>
        <row r="9">
          <cell r="F9" t="str">
            <v>3D Пазл-копилка + 10 уроков про деньги. Ёжик. 60 деталей. Диаметр 7 см. ГЕОДОМ</v>
          </cell>
          <cell r="G9">
            <v>2302</v>
          </cell>
        </row>
        <row r="10">
          <cell r="F10" t="str">
            <v>3D Пазл-копилка + 10 уроков про деньги. Панда. 60 деталей. Диаметр 7 см. ГЕОДОМ</v>
          </cell>
          <cell r="G10">
            <v>2290</v>
          </cell>
        </row>
        <row r="11">
          <cell r="F11" t="str">
            <v>3D-открытка своими руками. С Новым годом! ГЕОДОМ</v>
          </cell>
          <cell r="G11">
            <v>1632</v>
          </cell>
        </row>
        <row r="12">
          <cell r="F12" t="str">
            <v>Большая игра-ходилка с заданиями. Новый Год. 58х41 см. ГЕОДОМ</v>
          </cell>
          <cell r="G12">
            <v>6032</v>
          </cell>
        </row>
        <row r="13">
          <cell r="F13" t="str">
            <v>Большая раскраска по цифрам. Новогодняя сказка. 90х60 см. ГЕОДОМ</v>
          </cell>
          <cell r="G13">
            <v>1097</v>
          </cell>
        </row>
        <row r="14">
          <cell r="F14" t="str">
            <v>Большой подарок для мальчика от Чибука. Раскраска+Игра-ходилка+3D пазл+Книга. 4в1 ГЕОДОМ</v>
          </cell>
          <cell r="G14">
            <v>1400</v>
          </cell>
        </row>
        <row r="15">
          <cell r="F15" t="str">
            <v>Большой подарок от Чибука. 5 в 1. ГЕОДОМ</v>
          </cell>
          <cell r="G15">
            <v>2000</v>
          </cell>
        </row>
        <row r="16">
          <cell r="F16" t="str">
            <v>Большой подарок. Для девочки. Азбука+ Раскраска+Наклейки+Игра-ходилка+Игра карт найд-сх.Геодом</v>
          </cell>
          <cell r="G16">
            <v>300</v>
          </cell>
        </row>
        <row r="17">
          <cell r="F17" t="str">
            <v>Большой подарок. Для мальчика. Азбука+ Раскраска+Наклейки+Игра-ходилка+Игра карт найд-сх.Геодом</v>
          </cell>
          <cell r="G17">
            <v>150</v>
          </cell>
        </row>
        <row r="18">
          <cell r="F18" t="str">
            <v>Большой подарок. Новогодний сюрприз. 8в1. ГЕОДОМ.</v>
          </cell>
          <cell r="G18">
            <v>1000</v>
          </cell>
        </row>
        <row r="19">
          <cell r="F19" t="str">
            <v>Большой подарок. С Новым годом! 7в1. ГЕОДОМ</v>
          </cell>
          <cell r="G19">
            <v>1300</v>
          </cell>
        </row>
        <row r="20">
          <cell r="F20" t="str">
            <v>Головоломка с дополненной реальностью. 23 детали. С Новым годом! 30х30,5 см. ГЕОДОМ</v>
          </cell>
          <cell r="G20">
            <v>2475</v>
          </cell>
        </row>
        <row r="21">
          <cell r="F21" t="str">
            <v>Игра карточная. Серия Найди-схвати. Новый год. 57 карточек. 8,2х8,2 см. ГЕОДОМ</v>
          </cell>
          <cell r="G21">
            <v>2206</v>
          </cell>
        </row>
        <row r="22">
          <cell r="F22" t="str">
            <v>Игра-ходилка с карточками + Дополненная реальность. Новогодний КАРвардак. 59,5х42 см. ГЕОДОМ</v>
          </cell>
          <cell r="G22">
            <v>4728</v>
          </cell>
        </row>
        <row r="23">
          <cell r="F23" t="str">
            <v>Игра-ходилка с фишками для малышей 2в1. Времена года+Новый год. 42х29,7 см. ГЕОДОМ</v>
          </cell>
          <cell r="G23">
            <v>4916</v>
          </cell>
        </row>
        <row r="24">
          <cell r="F24" t="str">
            <v>Карнавальные маски своими руками. Волшебный мир. 4 образа. ГЕОДОМ</v>
          </cell>
          <cell r="G24">
            <v>2519</v>
          </cell>
        </row>
        <row r="25">
          <cell r="F25" t="str">
            <v>Карнавальные маски своими руками. Дед Мороз и друзья. 4 образа. ГЕОДОМ</v>
          </cell>
          <cell r="G25">
            <v>1671</v>
          </cell>
        </row>
        <row r="26">
          <cell r="F26" t="str">
            <v>Карнавальные маски своими руками. Новый год. 4 образа. ГЕОДОМ</v>
          </cell>
          <cell r="G26">
            <v>279</v>
          </cell>
        </row>
        <row r="27">
          <cell r="F27" t="str">
            <v>Карнавальные маски своими руками. Праздник супергероя. 4 образа. ГЕОДОМ</v>
          </cell>
          <cell r="G27">
            <v>3249</v>
          </cell>
        </row>
        <row r="28">
          <cell r="F28" t="str">
            <v>Карнавальные маски своими руками. Хеллоуин. 4 образа. ГЕОДОМ</v>
          </cell>
          <cell r="G28">
            <v>1954</v>
          </cell>
        </row>
        <row r="29">
          <cell r="F29" t="str">
            <v>Конструктор картонный 3D + книга. Автомобиль. Серия Путешествуй, изучай и исследуй! ГЕОДОМ</v>
          </cell>
          <cell r="G29">
            <v>518</v>
          </cell>
        </row>
        <row r="30">
          <cell r="F30" t="str">
            <v>Конструктор картонный 3D + книга. Космический корабль. Серия Путешествуй, изучай и исследуй! ГЕОДОМ</v>
          </cell>
          <cell r="G30">
            <v>1621</v>
          </cell>
        </row>
        <row r="31">
          <cell r="F31" t="str">
            <v>Конструктор картонный 3D + книга. Локомотив. Серия Путешествуй, изучай и исследуй! ГЕОДОМ SASSI</v>
          </cell>
          <cell r="G31">
            <v>681</v>
          </cell>
        </row>
        <row r="32">
          <cell r="F32" t="str">
            <v>Конструктор картонный 3D + книга. Подводная лодка. Серия Путешествуй, изучай и исследуй! ГЕОДОМ</v>
          </cell>
          <cell r="G32">
            <v>1518</v>
          </cell>
        </row>
        <row r="33">
          <cell r="F33" t="str">
            <v>Конструктор картонный 3D + книга. Теплоход. Серия Путешествуй, изучай и исследуй! ГЕОДОМ</v>
          </cell>
          <cell r="G33">
            <v>1053</v>
          </cell>
        </row>
        <row r="34">
          <cell r="F34" t="str">
            <v>Маски для сказки своими руками. Баба-яга, Кощей, Иван-царевич, Василиса. 4 маски. ГЕОДОМ</v>
          </cell>
          <cell r="G34">
            <v>1643</v>
          </cell>
        </row>
        <row r="35">
          <cell r="F35" t="str">
            <v>Маски для сказки своими руками. Волк, лиса, медведь, заяц. 4 маски. ГЕОДОМ</v>
          </cell>
          <cell r="G35">
            <v>1306</v>
          </cell>
        </row>
        <row r="36">
          <cell r="F36" t="str">
            <v>Маски для сказки своими руками. Кот, собака, петух, мышь. 4 маски. ГЕОДОМ</v>
          </cell>
          <cell r="G36">
            <v>1343</v>
          </cell>
        </row>
        <row r="37">
          <cell r="F37" t="str">
            <v>Набор для творчества. Волшебный мольберт. МалЯвич. ГЕОДОМ</v>
          </cell>
          <cell r="G37">
            <v>330</v>
          </cell>
        </row>
        <row r="38">
          <cell r="F38" t="str">
            <v>Набор для творчества. Чебурашка. Волшебный мольберт. МалЯвич. ГЕОДОМ</v>
          </cell>
          <cell r="G38">
            <v>928</v>
          </cell>
        </row>
        <row r="39">
          <cell r="F39" t="str">
            <v>Набор игровой. 6 в 1. Серия Читай и играй. Принцессы. ГЕОДОМ</v>
          </cell>
          <cell r="G39">
            <v>1927</v>
          </cell>
        </row>
        <row r="40">
          <cell r="F40" t="str">
            <v>Набор игровой. Чемоданчик путешественника. Большая кругосветка. ГЕОДОМ</v>
          </cell>
          <cell r="G40">
            <v>900</v>
          </cell>
        </row>
        <row r="41">
          <cell r="F41" t="str">
            <v>Обучающая раскраска по цифрам и фигурам. Новогодняя сказка. 14,8х21 см. 8 стр. ГЕОДОМ</v>
          </cell>
          <cell r="G41">
            <v>6633</v>
          </cell>
        </row>
        <row r="42">
          <cell r="F42" t="str">
            <v>Пазл деревянный 3D. Сани. Серия С Новым годом и Рождеством. Размер 11,5х15 см. ГЕОДОМ</v>
          </cell>
          <cell r="G42">
            <v>205</v>
          </cell>
        </row>
        <row r="43">
          <cell r="F43" t="str">
            <v>Пазл листовой на подложке. Дед Мороз. 24 детали. 29,5х21 см. ГЕОДОМ</v>
          </cell>
          <cell r="G43">
            <v>1981</v>
          </cell>
        </row>
        <row r="44">
          <cell r="F44" t="str">
            <v>Пазл фигурный на подложке+Дополненная реальность. 80 деталей. Танцующие снеговики. 30х30,5 см. ГЕОДО</v>
          </cell>
          <cell r="G44">
            <v>1290</v>
          </cell>
        </row>
        <row r="45">
          <cell r="F45" t="str">
            <v>Пазл. Серия Новый год. Снегурочка. 22х22 см. 16 деталей. ГЕОДОМ</v>
          </cell>
          <cell r="G45">
            <v>245</v>
          </cell>
        </row>
        <row r="46">
          <cell r="F46" t="str">
            <v>Подарок большой Новогодний. Мой мир. Пазл 260 дет + Игра-ходилка с фишками + Игровые Карточки</v>
          </cell>
          <cell r="G46">
            <v>30</v>
          </cell>
        </row>
        <row r="47">
          <cell r="F47" t="str">
            <v>Подарок большой. В океане. Пазл 260 дет + Атлас с наклейками + Игровые карточки. ГЕОДОМ</v>
          </cell>
          <cell r="G47">
            <v>800</v>
          </cell>
        </row>
        <row r="48">
          <cell r="F48" t="str">
            <v>Подарок большой. Динозавры. Пазл 260 дет + Атлас с наклейками + Игровые карточки. ГЕОДОМ</v>
          </cell>
          <cell r="G48">
            <v>850</v>
          </cell>
        </row>
        <row r="49">
          <cell r="F49" t="str">
            <v>Подарок большой. Животные и растения. Пазл 260 дет + Атлас с наклейками + Игровые карточки. ГЕОДОМ</v>
          </cell>
          <cell r="G49">
            <v>350</v>
          </cell>
        </row>
        <row r="50">
          <cell r="F50" t="str">
            <v>Подарок большой. Мой мир. Пазл 260 дет + Игра-ходилка с фишками + Игровые карточки. ГЕОДОМ</v>
          </cell>
          <cell r="G50">
            <v>900</v>
          </cell>
        </row>
        <row r="51">
          <cell r="F51" t="str">
            <v>Подарок большой. Наша Родина-Россия. Пазл 260 дет + Атлас с наклейками + Игровые карточки. ГЕОДОМ</v>
          </cell>
          <cell r="G51">
            <v>2400</v>
          </cell>
        </row>
        <row r="52">
          <cell r="F52" t="str">
            <v>Подарок большой. Страны и флаги. Пазл 260 дет + Атлас с наклейками + Игровые карточки. ГЕОДОМ</v>
          </cell>
          <cell r="G52">
            <v>600</v>
          </cell>
        </row>
        <row r="53">
          <cell r="F53" t="str">
            <v>Подарок большой. Удивительный космос. Пазл 260 дет + Атлас с наклейками + Игровые карточки. ГЕОДОМ</v>
          </cell>
          <cell r="G53">
            <v>1400</v>
          </cell>
        </row>
        <row r="54">
          <cell r="F54" t="str">
            <v>Подарок для любознательных. В мире динозавров. 6 в 1. ГЕОДОМ</v>
          </cell>
          <cell r="G54">
            <v>1400</v>
          </cell>
        </row>
        <row r="55">
          <cell r="F55" t="str">
            <v>Подарок для любознательных. Вокруг света. 6 в 1. ГЕОДОМ</v>
          </cell>
          <cell r="G55">
            <v>100</v>
          </cell>
        </row>
        <row r="56">
          <cell r="F56" t="str">
            <v>Подарок для любознательных. Как устроен человек? 5 в 1. ГЕОДОМ</v>
          </cell>
          <cell r="G56">
            <v>600</v>
          </cell>
        </row>
        <row r="57">
          <cell r="F57" t="str">
            <v>Подарок для любознательных. Космическое приключение. 6 в 1. ГЕОДОМ</v>
          </cell>
          <cell r="G57">
            <v>450</v>
          </cell>
        </row>
        <row r="58">
          <cell r="F58" t="str">
            <v>Подарок для любознательных. Турбозавры, вперед. 4 в 1. ГЕОДОМ</v>
          </cell>
          <cell r="G58">
            <v>30</v>
          </cell>
        </row>
        <row r="59">
          <cell r="F59" t="str">
            <v>Подарок для любознательных. Я люблю Россию. 6 в 1. ГЕОДОМ</v>
          </cell>
          <cell r="G59">
            <v>2000</v>
          </cell>
        </row>
        <row r="60">
          <cell r="F60" t="str">
            <v>Подарок для малышей с видеопоздравлением от Деда Мороза. С новым годом! 8 в 1. ГЕОДОМ</v>
          </cell>
          <cell r="G60">
            <v>700</v>
          </cell>
        </row>
        <row r="61">
          <cell r="F61" t="str">
            <v>Подарок для малышей. Сундучок игр и развлечений для девочки. 6 в 1. ГЕОДОМ</v>
          </cell>
          <cell r="G61">
            <v>1300</v>
          </cell>
        </row>
        <row r="62">
          <cell r="F62" t="str">
            <v>Подарок для малышей. Сундучок игр и развлечений для мальчика. 6 в 1. ГЕОДОМ</v>
          </cell>
          <cell r="G62">
            <v>600</v>
          </cell>
        </row>
        <row r="63">
          <cell r="F63" t="str">
            <v>Подарок для самых умных в чемоданчике. Всё о динозаврах. Наст.игра + Игра-ходилка+Атлас с наклейками</v>
          </cell>
          <cell r="G63">
            <v>1700</v>
          </cell>
        </row>
        <row r="64">
          <cell r="F64" t="str">
            <v>Подарок для самых умных. Динозавры и не только. Атлас+Большая раскраска+Игра-ходилка+Карточная игра.</v>
          </cell>
          <cell r="G64">
            <v>1900</v>
          </cell>
        </row>
        <row r="65">
          <cell r="F65" t="str">
            <v>Подарок для самых умных. Животные мира. Книга+Большая раскраска+Игра-ходилка+Карточная игра. ГЕОДОМ</v>
          </cell>
          <cell r="G65">
            <v>1200</v>
          </cell>
        </row>
        <row r="66">
          <cell r="F66" t="str">
            <v>Подарок для самых умных. Мифы и факты о животных. Книга+Большая раскраска+Игра-ходилка+Карточная игр</v>
          </cell>
          <cell r="G66">
            <v>2300</v>
          </cell>
        </row>
        <row r="67">
          <cell r="F67" t="str">
            <v>Подарок для самых умных. Открытия и изобретения. Книга+Большая раскраска+Игра-ходилка+Карточная игра</v>
          </cell>
          <cell r="G67">
            <v>9</v>
          </cell>
        </row>
        <row r="68">
          <cell r="F68" t="str">
            <v>Подарок малышу 4в1 (зеленый). Читаем и играем вместе. Серия большой подарок. ГЕОДОМ</v>
          </cell>
          <cell r="G68">
            <v>500</v>
          </cell>
        </row>
        <row r="69">
          <cell r="F69" t="str">
            <v>Подарок малышу 4в1 (фиолетовый). Рисуем и играем вместе. Серия большой подарок. ГЕОДОМ</v>
          </cell>
          <cell r="G69">
            <v>1100</v>
          </cell>
        </row>
        <row r="70">
          <cell r="F70" t="str">
            <v>Подарок чемпиону 5в1. Серия Большой подарок. ГЕОДОМ</v>
          </cell>
          <cell r="G70">
            <v>1100</v>
          </cell>
        </row>
        <row r="71">
          <cell r="F71" t="str">
            <v>Полезный подарок. IQ набор. 6в1. ГЕОДОМ</v>
          </cell>
          <cell r="G71">
            <v>900</v>
          </cell>
        </row>
        <row r="72">
          <cell r="F72" t="str">
            <v>Полезный подарок. Автомобили мира. 6в1  ГЕОДОМ</v>
          </cell>
          <cell r="G72">
            <v>1100</v>
          </cell>
        </row>
        <row r="73">
          <cell r="F73" t="str">
            <v>Полезный подарок. Большое путешествие. Мир животных. 5 в 1. ГЕОДОМ</v>
          </cell>
          <cell r="G73">
            <v>1700</v>
          </cell>
        </row>
        <row r="74">
          <cell r="F74" t="str">
            <v>Полезный подарок. Тайны космоса. 5в1  ГЕОДОМ</v>
          </cell>
          <cell r="G74">
            <v>400</v>
          </cell>
        </row>
        <row r="75">
          <cell r="F75" t="str">
            <v>Самая длинная раскраска. С Новым годом! 29,7*101 см. ГЕОДОМ</v>
          </cell>
          <cell r="G75">
            <v>3964</v>
          </cell>
        </row>
        <row r="76">
          <cell r="F76" t="str">
            <v>Компл. Атлас. с наклейками в коробке х 12 шт. ГЕОДОМ</v>
          </cell>
          <cell r="G76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72"/>
  <sheetViews>
    <sheetView showGridLines="0" tabSelected="1" zoomScale="80" zoomScaleNormal="80" workbookViewId="0">
      <pane ySplit="8" topLeftCell="A9" activePane="bottomLeft" state="frozenSplit"/>
      <selection pane="bottomLeft" activeCell="B10" sqref="B10"/>
    </sheetView>
  </sheetViews>
  <sheetFormatPr defaultColWidth="10.42578125" defaultRowHeight="11.4" customHeight="1" outlineLevelRow="1" x14ac:dyDescent="0.2"/>
  <cols>
    <col min="1" max="1" width="26.85546875" style="1" customWidth="1"/>
    <col min="2" max="2" width="71.42578125" style="1" customWidth="1"/>
    <col min="3" max="3" width="19" style="1" customWidth="1"/>
    <col min="4" max="4" width="9.28515625" style="1" customWidth="1"/>
    <col min="5" max="5" width="11.28515625" style="16" customWidth="1"/>
    <col min="6" max="6" width="14" style="1" customWidth="1"/>
    <col min="7" max="7" width="11.28515625" style="1" customWidth="1"/>
    <col min="8" max="8" width="29.140625" style="1" customWidth="1"/>
    <col min="9" max="9" width="21" style="16" customWidth="1"/>
    <col min="10" max="10" width="18.7109375" customWidth="1"/>
  </cols>
  <sheetData>
    <row r="1" spans="1:10" s="1" customFormat="1" ht="12" customHeight="1" x14ac:dyDescent="0.2">
      <c r="E1" s="16"/>
      <c r="F1" s="53"/>
      <c r="G1" s="53"/>
      <c r="I1" s="16"/>
    </row>
    <row r="2" spans="1:10" s="1" customFormat="1" ht="18.899999999999999" customHeight="1" x14ac:dyDescent="0.3">
      <c r="A2" s="2"/>
      <c r="B2" s="3" t="s">
        <v>0</v>
      </c>
      <c r="C2" s="54"/>
      <c r="D2" s="54"/>
      <c r="E2" s="54"/>
      <c r="F2" s="53"/>
      <c r="G2" s="53"/>
      <c r="H2" s="4" t="s">
        <v>1</v>
      </c>
      <c r="I2" s="17">
        <v>56</v>
      </c>
    </row>
    <row r="3" spans="1:10" s="1" customFormat="1" ht="18.899999999999999" customHeight="1" x14ac:dyDescent="0.3">
      <c r="A3" s="2"/>
      <c r="B3" s="3" t="s">
        <v>2</v>
      </c>
      <c r="C3" s="54"/>
      <c r="D3" s="54"/>
      <c r="E3" s="54"/>
      <c r="F3" s="53"/>
      <c r="G3" s="53"/>
      <c r="I3" s="16"/>
    </row>
    <row r="4" spans="1:10" s="1" customFormat="1" ht="18.899999999999999" customHeight="1" x14ac:dyDescent="0.3">
      <c r="A4" s="2"/>
      <c r="B4" s="3" t="s">
        <v>3</v>
      </c>
      <c r="C4" s="54"/>
      <c r="D4" s="54"/>
      <c r="E4" s="54"/>
      <c r="F4" s="53"/>
      <c r="G4" s="53"/>
      <c r="H4" s="4" t="s">
        <v>4</v>
      </c>
      <c r="I4" s="17">
        <f>$I$72</f>
        <v>0</v>
      </c>
    </row>
    <row r="5" spans="1:10" s="1" customFormat="1" ht="57.75" customHeight="1" x14ac:dyDescent="0.3">
      <c r="A5" s="2"/>
      <c r="B5" s="13"/>
      <c r="C5" s="14"/>
      <c r="D5" s="14"/>
      <c r="E5" s="44"/>
      <c r="F5" s="53"/>
      <c r="G5" s="53"/>
      <c r="H5" s="15" t="s">
        <v>159</v>
      </c>
      <c r="I5" s="18">
        <f>IF(I4&gt;100000,I4*5%,0)</f>
        <v>0</v>
      </c>
    </row>
    <row r="6" spans="1:10" s="1" customFormat="1" ht="12.9" customHeight="1" x14ac:dyDescent="0.2">
      <c r="E6" s="16"/>
      <c r="F6" s="53"/>
      <c r="G6" s="53"/>
      <c r="I6" s="16"/>
    </row>
    <row r="7" spans="1:10" s="1" customFormat="1" ht="24.75" customHeight="1" x14ac:dyDescent="0.2">
      <c r="A7" s="49" t="s">
        <v>5</v>
      </c>
      <c r="B7" s="49" t="s">
        <v>6</v>
      </c>
      <c r="C7" s="49" t="s">
        <v>7</v>
      </c>
      <c r="D7" s="49" t="s">
        <v>8</v>
      </c>
      <c r="E7" s="45" t="s">
        <v>9</v>
      </c>
      <c r="F7" s="10"/>
      <c r="G7" s="49" t="s">
        <v>10</v>
      </c>
      <c r="H7" s="49" t="s">
        <v>11</v>
      </c>
      <c r="I7" s="51" t="s">
        <v>12</v>
      </c>
      <c r="J7" s="49" t="s">
        <v>158</v>
      </c>
    </row>
    <row r="8" spans="1:10" s="1" customFormat="1" ht="24.75" customHeight="1" x14ac:dyDescent="0.2">
      <c r="A8" s="50"/>
      <c r="B8" s="50"/>
      <c r="C8" s="50"/>
      <c r="D8" s="50"/>
      <c r="E8" s="19" t="s">
        <v>13</v>
      </c>
      <c r="F8" s="9" t="s">
        <v>14</v>
      </c>
      <c r="G8" s="50"/>
      <c r="H8" s="50"/>
      <c r="I8" s="52"/>
      <c r="J8" s="50"/>
    </row>
    <row r="9" spans="1:10" s="5" customFormat="1" ht="25.8" x14ac:dyDescent="0.3">
      <c r="A9" s="26"/>
      <c r="B9" s="26"/>
      <c r="C9" s="27" t="s">
        <v>157</v>
      </c>
      <c r="D9" s="27"/>
      <c r="E9" s="28"/>
      <c r="F9" s="27"/>
      <c r="G9" s="27"/>
      <c r="H9" s="27"/>
      <c r="I9" s="28"/>
      <c r="J9" s="28"/>
    </row>
    <row r="10" spans="1:10" s="6" customFormat="1" ht="126" customHeight="1" x14ac:dyDescent="0.3">
      <c r="A10" s="22"/>
      <c r="B10" s="23" t="s">
        <v>118</v>
      </c>
      <c r="C10" s="24" t="s">
        <v>119</v>
      </c>
      <c r="D10" s="24" t="s">
        <v>21</v>
      </c>
      <c r="E10" s="46">
        <v>418.95000000000005</v>
      </c>
      <c r="F10" s="24">
        <f t="shared" ref="F10:F34" si="0">ROUND((((100-$I$2)/100)*E10),2)</f>
        <v>184.34</v>
      </c>
      <c r="G10" s="24" t="s">
        <v>34</v>
      </c>
      <c r="H10" s="25"/>
      <c r="I10" s="25">
        <f t="shared" ref="I10:I34" si="1">H10*F10</f>
        <v>0</v>
      </c>
      <c r="J10" s="25">
        <f>VLOOKUP(B10,[1]Ост_все!$F$2:$G$76,2,0)</f>
        <v>1632</v>
      </c>
    </row>
    <row r="11" spans="1:10" s="6" customFormat="1" ht="126" customHeight="1" x14ac:dyDescent="0.3">
      <c r="A11" s="11"/>
      <c r="B11" s="12" t="s">
        <v>120</v>
      </c>
      <c r="C11" s="7" t="s">
        <v>121</v>
      </c>
      <c r="D11" s="7" t="s">
        <v>21</v>
      </c>
      <c r="E11" s="47">
        <v>124.95</v>
      </c>
      <c r="F11" s="7">
        <f t="shared" si="0"/>
        <v>54.98</v>
      </c>
      <c r="G11" s="7" t="s">
        <v>30</v>
      </c>
      <c r="H11" s="20"/>
      <c r="I11" s="20">
        <f t="shared" si="1"/>
        <v>0</v>
      </c>
      <c r="J11" s="20">
        <f>VLOOKUP(B11,[1]Ост_все!$F$2:$G$76,2,0)</f>
        <v>6032</v>
      </c>
    </row>
    <row r="12" spans="1:10" s="6" customFormat="1" ht="126" customHeight="1" x14ac:dyDescent="0.3">
      <c r="A12" s="11"/>
      <c r="B12" s="12" t="s">
        <v>122</v>
      </c>
      <c r="C12" s="7" t="s">
        <v>123</v>
      </c>
      <c r="D12" s="7" t="s">
        <v>16</v>
      </c>
      <c r="E12" s="47">
        <v>103.95</v>
      </c>
      <c r="F12" s="7">
        <f t="shared" si="0"/>
        <v>45.74</v>
      </c>
      <c r="G12" s="7" t="s">
        <v>24</v>
      </c>
      <c r="H12" s="20"/>
      <c r="I12" s="20">
        <f t="shared" si="1"/>
        <v>0</v>
      </c>
      <c r="J12" s="20">
        <f>VLOOKUP(B12,[1]Ост_все!$F$2:$G$76,2,0)</f>
        <v>1097</v>
      </c>
    </row>
    <row r="13" spans="1:10" s="6" customFormat="1" ht="126" customHeight="1" x14ac:dyDescent="0.3">
      <c r="A13" s="11"/>
      <c r="B13" s="12" t="s">
        <v>124</v>
      </c>
      <c r="C13" s="7" t="s">
        <v>125</v>
      </c>
      <c r="D13" s="7" t="s">
        <v>21</v>
      </c>
      <c r="E13" s="47">
        <v>1678.95</v>
      </c>
      <c r="F13" s="7">
        <f t="shared" si="0"/>
        <v>738.74</v>
      </c>
      <c r="G13" s="7" t="s">
        <v>15</v>
      </c>
      <c r="H13" s="20"/>
      <c r="I13" s="20">
        <f t="shared" si="1"/>
        <v>0</v>
      </c>
      <c r="J13" s="20">
        <f>VLOOKUP(B13,[1]Ост_все!$F$2:$G$76,2,0)</f>
        <v>1000</v>
      </c>
    </row>
    <row r="14" spans="1:10" s="6" customFormat="1" ht="126" customHeight="1" x14ac:dyDescent="0.3">
      <c r="A14" s="11"/>
      <c r="B14" s="12" t="s">
        <v>126</v>
      </c>
      <c r="C14" s="7" t="s">
        <v>127</v>
      </c>
      <c r="D14" s="7" t="s">
        <v>21</v>
      </c>
      <c r="E14" s="47">
        <v>1468.95</v>
      </c>
      <c r="F14" s="7">
        <f t="shared" si="0"/>
        <v>646.34</v>
      </c>
      <c r="G14" s="7" t="s">
        <v>15</v>
      </c>
      <c r="H14" s="20"/>
      <c r="I14" s="20">
        <f t="shared" si="1"/>
        <v>0</v>
      </c>
      <c r="J14" s="20">
        <f>VLOOKUP(B14,[1]Ост_все!$F$2:$G$76,2,0)</f>
        <v>1300</v>
      </c>
    </row>
    <row r="15" spans="1:10" s="6" customFormat="1" ht="126" customHeight="1" x14ac:dyDescent="0.3">
      <c r="A15" s="11"/>
      <c r="B15" s="12" t="s">
        <v>128</v>
      </c>
      <c r="C15" s="7" t="s">
        <v>129</v>
      </c>
      <c r="D15" s="7" t="s">
        <v>21</v>
      </c>
      <c r="E15" s="47">
        <v>366.45</v>
      </c>
      <c r="F15" s="7">
        <f t="shared" si="0"/>
        <v>161.24</v>
      </c>
      <c r="G15" s="7" t="s">
        <v>24</v>
      </c>
      <c r="H15" s="20"/>
      <c r="I15" s="20">
        <f t="shared" si="1"/>
        <v>0</v>
      </c>
      <c r="J15" s="20">
        <f>VLOOKUP(B15,[1]Ост_все!$F$2:$G$76,2,0)</f>
        <v>2475</v>
      </c>
    </row>
    <row r="16" spans="1:10" s="6" customFormat="1" ht="126" customHeight="1" x14ac:dyDescent="0.3">
      <c r="A16" s="11"/>
      <c r="B16" s="12" t="s">
        <v>130</v>
      </c>
      <c r="C16" s="7" t="s">
        <v>131</v>
      </c>
      <c r="D16" s="7" t="s">
        <v>21</v>
      </c>
      <c r="E16" s="47">
        <v>313.95</v>
      </c>
      <c r="F16" s="7">
        <f t="shared" si="0"/>
        <v>138.13999999999999</v>
      </c>
      <c r="G16" s="7" t="s">
        <v>33</v>
      </c>
      <c r="H16" s="20"/>
      <c r="I16" s="20">
        <f t="shared" si="1"/>
        <v>0</v>
      </c>
      <c r="J16" s="20">
        <f>VLOOKUP(B16,[1]Ост_все!$F$2:$G$76,2,0)</f>
        <v>2206</v>
      </c>
    </row>
    <row r="17" spans="1:10" s="6" customFormat="1" ht="126" customHeight="1" x14ac:dyDescent="0.3">
      <c r="A17" s="11"/>
      <c r="B17" s="12" t="s">
        <v>132</v>
      </c>
      <c r="C17" s="7" t="s">
        <v>133</v>
      </c>
      <c r="D17" s="7" t="s">
        <v>21</v>
      </c>
      <c r="E17" s="47">
        <v>618.45000000000005</v>
      </c>
      <c r="F17" s="7">
        <f t="shared" si="0"/>
        <v>272.12</v>
      </c>
      <c r="G17" s="7" t="s">
        <v>22</v>
      </c>
      <c r="H17" s="20"/>
      <c r="I17" s="20">
        <f t="shared" si="1"/>
        <v>0</v>
      </c>
      <c r="J17" s="20">
        <f>VLOOKUP(B17,[1]Ост_все!$F$2:$G$76,2,0)</f>
        <v>4728</v>
      </c>
    </row>
    <row r="18" spans="1:10" s="6" customFormat="1" ht="126" customHeight="1" x14ac:dyDescent="0.3">
      <c r="A18" s="11"/>
      <c r="B18" s="12" t="s">
        <v>134</v>
      </c>
      <c r="C18" s="7" t="s">
        <v>135</v>
      </c>
      <c r="D18" s="7" t="s">
        <v>21</v>
      </c>
      <c r="E18" s="47">
        <v>166.95000000000002</v>
      </c>
      <c r="F18" s="7">
        <f t="shared" si="0"/>
        <v>73.459999999999994</v>
      </c>
      <c r="G18" s="7" t="s">
        <v>28</v>
      </c>
      <c r="H18" s="20"/>
      <c r="I18" s="20">
        <f t="shared" si="1"/>
        <v>0</v>
      </c>
      <c r="J18" s="20">
        <f>VLOOKUP(B18,[1]Ост_все!$F$2:$G$76,2,0)</f>
        <v>4916</v>
      </c>
    </row>
    <row r="19" spans="1:10" s="6" customFormat="1" ht="126" customHeight="1" x14ac:dyDescent="0.3">
      <c r="A19" s="11"/>
      <c r="B19" s="12" t="s">
        <v>136</v>
      </c>
      <c r="C19" s="7" t="s">
        <v>137</v>
      </c>
      <c r="D19" s="7" t="s">
        <v>21</v>
      </c>
      <c r="E19" s="47">
        <v>271.95</v>
      </c>
      <c r="F19" s="7">
        <f t="shared" si="0"/>
        <v>119.66</v>
      </c>
      <c r="G19" s="7" t="s">
        <v>28</v>
      </c>
      <c r="H19" s="20"/>
      <c r="I19" s="20">
        <f t="shared" si="1"/>
        <v>0</v>
      </c>
      <c r="J19" s="20">
        <f>VLOOKUP(B19,[1]Ост_все!$F$2:$G$76,2,0)</f>
        <v>1671</v>
      </c>
    </row>
    <row r="20" spans="1:10" s="6" customFormat="1" ht="126" customHeight="1" x14ac:dyDescent="0.3">
      <c r="A20" s="11"/>
      <c r="B20" s="12" t="s">
        <v>138</v>
      </c>
      <c r="C20" s="7" t="s">
        <v>139</v>
      </c>
      <c r="D20" s="7" t="s">
        <v>21</v>
      </c>
      <c r="E20" s="47">
        <v>271.95</v>
      </c>
      <c r="F20" s="7">
        <f t="shared" si="0"/>
        <v>119.66</v>
      </c>
      <c r="G20" s="7" t="s">
        <v>31</v>
      </c>
      <c r="H20" s="20"/>
      <c r="I20" s="20">
        <f t="shared" si="1"/>
        <v>0</v>
      </c>
      <c r="J20" s="20">
        <f>VLOOKUP(B20,[1]Ост_все!$F$2:$G$76,2,0)</f>
        <v>279</v>
      </c>
    </row>
    <row r="21" spans="1:10" s="6" customFormat="1" ht="126" customHeight="1" x14ac:dyDescent="0.3">
      <c r="A21" s="11"/>
      <c r="B21" s="12" t="s">
        <v>140</v>
      </c>
      <c r="C21" s="7" t="s">
        <v>141</v>
      </c>
      <c r="D21" s="7" t="s">
        <v>16</v>
      </c>
      <c r="E21" s="47">
        <v>40.950000000000003</v>
      </c>
      <c r="F21" s="7">
        <f t="shared" si="0"/>
        <v>18.02</v>
      </c>
      <c r="G21" s="7" t="s">
        <v>28</v>
      </c>
      <c r="H21" s="20"/>
      <c r="I21" s="20">
        <f t="shared" si="1"/>
        <v>0</v>
      </c>
      <c r="J21" s="20">
        <f>VLOOKUP(B21,[1]Ост_все!$F$2:$G$76,2,0)</f>
        <v>6633</v>
      </c>
    </row>
    <row r="22" spans="1:10" s="6" customFormat="1" ht="126" customHeight="1" x14ac:dyDescent="0.3">
      <c r="A22" s="11"/>
      <c r="B22" s="12" t="s">
        <v>142</v>
      </c>
      <c r="C22" s="7" t="s">
        <v>143</v>
      </c>
      <c r="D22" s="7" t="s">
        <v>21</v>
      </c>
      <c r="E22" s="47">
        <v>114.45</v>
      </c>
      <c r="F22" s="7">
        <f t="shared" si="0"/>
        <v>50.36</v>
      </c>
      <c r="G22" s="7" t="s">
        <v>30</v>
      </c>
      <c r="H22" s="20"/>
      <c r="I22" s="20">
        <f t="shared" si="1"/>
        <v>0</v>
      </c>
      <c r="J22" s="20">
        <f>VLOOKUP(B22,[1]Ост_все!$F$2:$G$76,2,0)</f>
        <v>205</v>
      </c>
    </row>
    <row r="23" spans="1:10" s="6" customFormat="1" ht="87" customHeight="1" x14ac:dyDescent="0.3">
      <c r="A23" s="11"/>
      <c r="B23" s="12" t="s">
        <v>144</v>
      </c>
      <c r="C23" s="7" t="s">
        <v>145</v>
      </c>
      <c r="D23" s="7" t="s">
        <v>21</v>
      </c>
      <c r="E23" s="47">
        <v>271.95</v>
      </c>
      <c r="F23" s="7">
        <f t="shared" si="0"/>
        <v>119.66</v>
      </c>
      <c r="G23" s="7" t="s">
        <v>32</v>
      </c>
      <c r="H23" s="20"/>
      <c r="I23" s="20">
        <f t="shared" si="1"/>
        <v>0</v>
      </c>
      <c r="J23" s="20">
        <f>VLOOKUP(B23,[1]Ост_все!$F$2:$G$76,2,0)</f>
        <v>1981</v>
      </c>
    </row>
    <row r="24" spans="1:10" s="6" customFormat="1" ht="126" customHeight="1" x14ac:dyDescent="0.3">
      <c r="A24" s="11"/>
      <c r="B24" s="12" t="s">
        <v>146</v>
      </c>
      <c r="C24" s="7" t="s">
        <v>147</v>
      </c>
      <c r="D24" s="7" t="s">
        <v>21</v>
      </c>
      <c r="E24" s="47">
        <v>492.45000000000005</v>
      </c>
      <c r="F24" s="7">
        <f t="shared" si="0"/>
        <v>216.68</v>
      </c>
      <c r="G24" s="7" t="s">
        <v>24</v>
      </c>
      <c r="H24" s="20"/>
      <c r="I24" s="20">
        <f t="shared" si="1"/>
        <v>0</v>
      </c>
      <c r="J24" s="20">
        <f>VLOOKUP(B24,[1]Ост_все!$F$2:$G$76,2,0)</f>
        <v>1290</v>
      </c>
    </row>
    <row r="25" spans="1:10" s="6" customFormat="1" ht="126" customHeight="1" x14ac:dyDescent="0.3">
      <c r="A25" s="11"/>
      <c r="B25" s="12" t="s">
        <v>148</v>
      </c>
      <c r="C25" s="7" t="s">
        <v>149</v>
      </c>
      <c r="D25" s="7" t="s">
        <v>21</v>
      </c>
      <c r="E25" s="47">
        <v>135.45000000000002</v>
      </c>
      <c r="F25" s="7">
        <f t="shared" si="0"/>
        <v>59.6</v>
      </c>
      <c r="G25" s="7" t="s">
        <v>24</v>
      </c>
      <c r="H25" s="20"/>
      <c r="I25" s="20">
        <f t="shared" si="1"/>
        <v>0</v>
      </c>
      <c r="J25" s="20">
        <f>VLOOKUP(B25,[1]Ост_все!$F$2:$G$76,2,0)</f>
        <v>245</v>
      </c>
    </row>
    <row r="26" spans="1:10" s="6" customFormat="1" ht="126" customHeight="1" x14ac:dyDescent="0.3">
      <c r="A26" s="11"/>
      <c r="B26" s="12" t="s">
        <v>150</v>
      </c>
      <c r="C26" s="7" t="s">
        <v>151</v>
      </c>
      <c r="D26" s="7" t="s">
        <v>21</v>
      </c>
      <c r="E26" s="47">
        <v>1132.95</v>
      </c>
      <c r="F26" s="7">
        <f t="shared" si="0"/>
        <v>498.5</v>
      </c>
      <c r="G26" s="7" t="s">
        <v>25</v>
      </c>
      <c r="H26" s="20"/>
      <c r="I26" s="20">
        <f t="shared" si="1"/>
        <v>0</v>
      </c>
      <c r="J26" s="20">
        <f>VLOOKUP(B26,[1]Ост_все!$F$2:$G$76,2,0)</f>
        <v>30</v>
      </c>
    </row>
    <row r="27" spans="1:10" s="6" customFormat="1" ht="126" customHeight="1" x14ac:dyDescent="0.3">
      <c r="A27" s="11"/>
      <c r="B27" s="12" t="s">
        <v>152</v>
      </c>
      <c r="C27" s="7" t="s">
        <v>153</v>
      </c>
      <c r="D27" s="7" t="s">
        <v>21</v>
      </c>
      <c r="E27" s="47">
        <v>1363.95</v>
      </c>
      <c r="F27" s="7">
        <f t="shared" si="0"/>
        <v>600.14</v>
      </c>
      <c r="G27" s="7" t="s">
        <v>17</v>
      </c>
      <c r="H27" s="20"/>
      <c r="I27" s="20">
        <f t="shared" si="1"/>
        <v>0</v>
      </c>
      <c r="J27" s="20">
        <f>VLOOKUP(B27,[1]Ост_все!$F$2:$G$76,2,0)</f>
        <v>700</v>
      </c>
    </row>
    <row r="28" spans="1:10" s="5" customFormat="1" ht="126" customHeight="1" x14ac:dyDescent="0.3">
      <c r="A28" s="11"/>
      <c r="B28" s="12" t="s">
        <v>154</v>
      </c>
      <c r="C28" s="7" t="s">
        <v>155</v>
      </c>
      <c r="D28" s="7" t="s">
        <v>16</v>
      </c>
      <c r="E28" s="47">
        <v>135.45000000000002</v>
      </c>
      <c r="F28" s="7">
        <f t="shared" si="0"/>
        <v>59.6</v>
      </c>
      <c r="G28" s="7" t="s">
        <v>35</v>
      </c>
      <c r="H28" s="20"/>
      <c r="I28" s="20">
        <f t="shared" si="1"/>
        <v>0</v>
      </c>
      <c r="J28" s="20">
        <f>VLOOKUP(B28,[1]Ост_все!$F$2:$G$76,2,0)</f>
        <v>3964</v>
      </c>
    </row>
    <row r="29" spans="1:10" s="6" customFormat="1" ht="126" customHeight="1" outlineLevel="1" x14ac:dyDescent="0.3">
      <c r="A29" s="8"/>
      <c r="B29" s="12" t="s">
        <v>101</v>
      </c>
      <c r="C29" s="7" t="s">
        <v>102</v>
      </c>
      <c r="D29" s="7" t="s">
        <v>21</v>
      </c>
      <c r="E29" s="47">
        <v>271.95</v>
      </c>
      <c r="F29" s="7">
        <f t="shared" si="0"/>
        <v>119.66</v>
      </c>
      <c r="G29" s="7" t="s">
        <v>31</v>
      </c>
      <c r="H29" s="20"/>
      <c r="I29" s="20">
        <f t="shared" si="1"/>
        <v>0</v>
      </c>
      <c r="J29" s="20">
        <f>VLOOKUP(B29,[1]Ост_все!$F$2:$G$76,2,0)</f>
        <v>2519</v>
      </c>
    </row>
    <row r="30" spans="1:10" s="6" customFormat="1" ht="126" customHeight="1" outlineLevel="1" x14ac:dyDescent="0.3">
      <c r="A30" s="8"/>
      <c r="B30" s="12" t="s">
        <v>103</v>
      </c>
      <c r="C30" s="7" t="s">
        <v>104</v>
      </c>
      <c r="D30" s="7" t="s">
        <v>21</v>
      </c>
      <c r="E30" s="47">
        <v>271.95</v>
      </c>
      <c r="F30" s="7">
        <f t="shared" si="0"/>
        <v>119.66</v>
      </c>
      <c r="G30" s="7" t="s">
        <v>31</v>
      </c>
      <c r="H30" s="20"/>
      <c r="I30" s="20">
        <f t="shared" si="1"/>
        <v>0</v>
      </c>
      <c r="J30" s="20">
        <f>VLOOKUP(B30,[1]Ост_все!$F$2:$G$76,2,0)</f>
        <v>3249</v>
      </c>
    </row>
    <row r="31" spans="1:10" s="6" customFormat="1" ht="126" customHeight="1" outlineLevel="1" x14ac:dyDescent="0.3">
      <c r="A31" s="8"/>
      <c r="B31" s="12" t="s">
        <v>105</v>
      </c>
      <c r="C31" s="7" t="s">
        <v>106</v>
      </c>
      <c r="D31" s="7" t="s">
        <v>21</v>
      </c>
      <c r="E31" s="47">
        <v>271.95</v>
      </c>
      <c r="F31" s="7">
        <f t="shared" si="0"/>
        <v>119.66</v>
      </c>
      <c r="G31" s="7" t="s">
        <v>31</v>
      </c>
      <c r="H31" s="20"/>
      <c r="I31" s="20">
        <f t="shared" si="1"/>
        <v>0</v>
      </c>
      <c r="J31" s="20">
        <f>VLOOKUP(B31,[1]Ост_все!$F$2:$G$76,2,0)</f>
        <v>1954</v>
      </c>
    </row>
    <row r="32" spans="1:10" s="6" customFormat="1" ht="126" customHeight="1" outlineLevel="1" x14ac:dyDescent="0.3">
      <c r="A32" s="8"/>
      <c r="B32" s="12" t="s">
        <v>107</v>
      </c>
      <c r="C32" s="7" t="s">
        <v>108</v>
      </c>
      <c r="D32" s="7" t="s">
        <v>21</v>
      </c>
      <c r="E32" s="47">
        <v>271.95</v>
      </c>
      <c r="F32" s="7">
        <f t="shared" si="0"/>
        <v>119.66</v>
      </c>
      <c r="G32" s="7" t="s">
        <v>28</v>
      </c>
      <c r="H32" s="20"/>
      <c r="I32" s="20">
        <f t="shared" si="1"/>
        <v>0</v>
      </c>
      <c r="J32" s="20">
        <f>VLOOKUP(B32,[1]Ост_все!$F$2:$G$76,2,0)</f>
        <v>1643</v>
      </c>
    </row>
    <row r="33" spans="1:10" s="6" customFormat="1" ht="126" customHeight="1" outlineLevel="1" x14ac:dyDescent="0.3">
      <c r="A33" s="8"/>
      <c r="B33" s="12" t="s">
        <v>109</v>
      </c>
      <c r="C33" s="7" t="s">
        <v>110</v>
      </c>
      <c r="D33" s="7" t="s">
        <v>21</v>
      </c>
      <c r="E33" s="47">
        <v>271.95</v>
      </c>
      <c r="F33" s="7">
        <f t="shared" si="0"/>
        <v>119.66</v>
      </c>
      <c r="G33" s="7" t="s">
        <v>28</v>
      </c>
      <c r="H33" s="20"/>
      <c r="I33" s="20">
        <f t="shared" si="1"/>
        <v>0</v>
      </c>
      <c r="J33" s="20">
        <f>VLOOKUP(B33,[1]Ост_все!$F$2:$G$76,2,0)</f>
        <v>1306</v>
      </c>
    </row>
    <row r="34" spans="1:10" s="6" customFormat="1" ht="126" customHeight="1" outlineLevel="1" x14ac:dyDescent="0.3">
      <c r="A34" s="29"/>
      <c r="B34" s="30" t="s">
        <v>111</v>
      </c>
      <c r="C34" s="31" t="s">
        <v>112</v>
      </c>
      <c r="D34" s="31" t="s">
        <v>21</v>
      </c>
      <c r="E34" s="48">
        <v>271.95</v>
      </c>
      <c r="F34" s="31">
        <f t="shared" si="0"/>
        <v>119.66</v>
      </c>
      <c r="G34" s="31" t="s">
        <v>28</v>
      </c>
      <c r="H34" s="32"/>
      <c r="I34" s="32">
        <f t="shared" si="1"/>
        <v>0</v>
      </c>
      <c r="J34" s="32">
        <f>VLOOKUP(B34,[1]Ост_все!$F$2:$G$76,2,0)</f>
        <v>1343</v>
      </c>
    </row>
    <row r="35" spans="1:10" s="5" customFormat="1" ht="25.8" x14ac:dyDescent="0.3">
      <c r="A35" s="34"/>
      <c r="B35" s="35"/>
      <c r="C35" s="36" t="s">
        <v>156</v>
      </c>
      <c r="D35" s="37"/>
      <c r="E35" s="38"/>
      <c r="F35" s="37"/>
      <c r="G35" s="37"/>
      <c r="H35" s="38"/>
      <c r="I35" s="38"/>
      <c r="J35" s="38"/>
    </row>
    <row r="36" spans="1:10" s="6" customFormat="1" ht="126" customHeight="1" outlineLevel="1" x14ac:dyDescent="0.3">
      <c r="A36" s="33"/>
      <c r="B36" s="23" t="s">
        <v>26</v>
      </c>
      <c r="C36" s="24" t="s">
        <v>27</v>
      </c>
      <c r="D36" s="24" t="s">
        <v>21</v>
      </c>
      <c r="E36" s="46">
        <v>628.95000000000005</v>
      </c>
      <c r="F36" s="24">
        <f t="shared" ref="F36:F56" si="2">ROUND((((100-$I$2)/100)*E36),2)</f>
        <v>276.74</v>
      </c>
      <c r="G36" s="24" t="s">
        <v>23</v>
      </c>
      <c r="H36" s="25"/>
      <c r="I36" s="25">
        <f t="shared" ref="I36:I56" si="3">H36*F36</f>
        <v>0</v>
      </c>
      <c r="J36" s="25">
        <v>1900</v>
      </c>
    </row>
    <row r="37" spans="1:10" s="6" customFormat="1" ht="126" customHeight="1" outlineLevel="1" x14ac:dyDescent="0.3">
      <c r="A37" s="8"/>
      <c r="B37" s="12" t="s">
        <v>36</v>
      </c>
      <c r="C37" s="7" t="s">
        <v>37</v>
      </c>
      <c r="D37" s="7" t="s">
        <v>21</v>
      </c>
      <c r="E37" s="47">
        <v>1447.95</v>
      </c>
      <c r="F37" s="7">
        <f t="shared" si="2"/>
        <v>637.1</v>
      </c>
      <c r="G37" s="7" t="s">
        <v>18</v>
      </c>
      <c r="H37" s="20"/>
      <c r="I37" s="20">
        <f t="shared" si="3"/>
        <v>0</v>
      </c>
      <c r="J37" s="20">
        <f>VLOOKUP(B37,[1]Ост_все!$F$2:$G$76,2,0)</f>
        <v>900</v>
      </c>
    </row>
    <row r="38" spans="1:10" s="6" customFormat="1" ht="126" customHeight="1" outlineLevel="1" x14ac:dyDescent="0.3">
      <c r="A38" s="8"/>
      <c r="B38" s="12" t="s">
        <v>38</v>
      </c>
      <c r="C38" s="7" t="s">
        <v>39</v>
      </c>
      <c r="D38" s="7" t="s">
        <v>21</v>
      </c>
      <c r="E38" s="47">
        <v>1573.95</v>
      </c>
      <c r="F38" s="7">
        <f t="shared" si="2"/>
        <v>692.54</v>
      </c>
      <c r="G38" s="7" t="s">
        <v>17</v>
      </c>
      <c r="H38" s="20"/>
      <c r="I38" s="20">
        <f t="shared" si="3"/>
        <v>0</v>
      </c>
      <c r="J38" s="20">
        <f>VLOOKUP(B38,[1]Ост_все!$F$2:$G$76,2,0)</f>
        <v>1400</v>
      </c>
    </row>
    <row r="39" spans="1:10" s="6" customFormat="1" ht="126" customHeight="1" outlineLevel="1" x14ac:dyDescent="0.3">
      <c r="A39" s="8"/>
      <c r="B39" s="12" t="s">
        <v>40</v>
      </c>
      <c r="C39" s="7" t="s">
        <v>41</v>
      </c>
      <c r="D39" s="7" t="s">
        <v>21</v>
      </c>
      <c r="E39" s="47">
        <v>1825.95</v>
      </c>
      <c r="F39" s="7">
        <f t="shared" si="2"/>
        <v>803.42</v>
      </c>
      <c r="G39" s="7" t="s">
        <v>17</v>
      </c>
      <c r="H39" s="20"/>
      <c r="I39" s="20">
        <f t="shared" si="3"/>
        <v>0</v>
      </c>
      <c r="J39" s="20">
        <f>VLOOKUP(B39,[1]Ост_все!$F$2:$G$76,2,0)</f>
        <v>2000</v>
      </c>
    </row>
    <row r="40" spans="1:10" s="6" customFormat="1" ht="126" customHeight="1" outlineLevel="1" x14ac:dyDescent="0.3">
      <c r="A40" s="8"/>
      <c r="B40" s="12" t="s">
        <v>42</v>
      </c>
      <c r="C40" s="7" t="s">
        <v>43</v>
      </c>
      <c r="D40" s="7" t="s">
        <v>21</v>
      </c>
      <c r="E40" s="47">
        <v>1258.95</v>
      </c>
      <c r="F40" s="7">
        <f t="shared" si="2"/>
        <v>553.94000000000005</v>
      </c>
      <c r="G40" s="7" t="s">
        <v>17</v>
      </c>
      <c r="H40" s="20"/>
      <c r="I40" s="20">
        <f t="shared" si="3"/>
        <v>0</v>
      </c>
      <c r="J40" s="20">
        <f>VLOOKUP(B40,[1]Ост_все!$F$2:$G$76,2,0)</f>
        <v>1300</v>
      </c>
    </row>
    <row r="41" spans="1:10" s="6" customFormat="1" ht="126" customHeight="1" outlineLevel="1" x14ac:dyDescent="0.3">
      <c r="A41" s="8"/>
      <c r="B41" s="12" t="s">
        <v>44</v>
      </c>
      <c r="C41" s="7" t="s">
        <v>45</v>
      </c>
      <c r="D41" s="7" t="s">
        <v>21</v>
      </c>
      <c r="E41" s="47">
        <v>1258.95</v>
      </c>
      <c r="F41" s="7">
        <f t="shared" si="2"/>
        <v>553.94000000000005</v>
      </c>
      <c r="G41" s="7" t="s">
        <v>17</v>
      </c>
      <c r="H41" s="20"/>
      <c r="I41" s="20">
        <f t="shared" si="3"/>
        <v>0</v>
      </c>
      <c r="J41" s="20">
        <f>VLOOKUP(B41,[1]Ост_все!$F$2:$G$76,2,0)</f>
        <v>600</v>
      </c>
    </row>
    <row r="42" spans="1:10" s="6" customFormat="1" ht="126" customHeight="1" outlineLevel="1" x14ac:dyDescent="0.3">
      <c r="A42" s="8"/>
      <c r="B42" s="12" t="s">
        <v>46</v>
      </c>
      <c r="C42" s="7" t="s">
        <v>47</v>
      </c>
      <c r="D42" s="7" t="s">
        <v>21</v>
      </c>
      <c r="E42" s="47">
        <v>1258.95</v>
      </c>
      <c r="F42" s="7">
        <f t="shared" si="2"/>
        <v>553.94000000000005</v>
      </c>
      <c r="G42" s="7" t="s">
        <v>17</v>
      </c>
      <c r="H42" s="20"/>
      <c r="I42" s="20">
        <f t="shared" si="3"/>
        <v>0</v>
      </c>
      <c r="J42" s="20">
        <f>VLOOKUP(B42,[1]Ост_все!$F$2:$G$76,2,0)</f>
        <v>1700</v>
      </c>
    </row>
    <row r="43" spans="1:10" s="6" customFormat="1" ht="126" customHeight="1" outlineLevel="1" x14ac:dyDescent="0.3">
      <c r="A43" s="8"/>
      <c r="B43" s="12" t="s">
        <v>48</v>
      </c>
      <c r="C43" s="7" t="s">
        <v>49</v>
      </c>
      <c r="D43" s="7" t="s">
        <v>21</v>
      </c>
      <c r="E43" s="47">
        <v>1573.95</v>
      </c>
      <c r="F43" s="7">
        <f t="shared" si="2"/>
        <v>692.54</v>
      </c>
      <c r="G43" s="7" t="s">
        <v>17</v>
      </c>
      <c r="H43" s="20"/>
      <c r="I43" s="20">
        <f t="shared" si="3"/>
        <v>0</v>
      </c>
      <c r="J43" s="20">
        <f>VLOOKUP(B43,[1]Ост_все!$F$2:$G$76,2,0)</f>
        <v>900</v>
      </c>
    </row>
    <row r="44" spans="1:10" s="6" customFormat="1" ht="126" customHeight="1" outlineLevel="1" x14ac:dyDescent="0.3">
      <c r="A44" s="8"/>
      <c r="B44" s="12" t="s">
        <v>50</v>
      </c>
      <c r="C44" s="7" t="s">
        <v>51</v>
      </c>
      <c r="D44" s="7" t="s">
        <v>21</v>
      </c>
      <c r="E44" s="47">
        <v>1573.95</v>
      </c>
      <c r="F44" s="7">
        <f t="shared" si="2"/>
        <v>692.54</v>
      </c>
      <c r="G44" s="7" t="s">
        <v>17</v>
      </c>
      <c r="H44" s="20"/>
      <c r="I44" s="20">
        <f t="shared" si="3"/>
        <v>0</v>
      </c>
      <c r="J44" s="20">
        <f>VLOOKUP(B44,[1]Ост_все!$F$2:$G$76,2,0)</f>
        <v>1100</v>
      </c>
    </row>
    <row r="45" spans="1:10" s="6" customFormat="1" ht="126" customHeight="1" outlineLevel="1" x14ac:dyDescent="0.3">
      <c r="A45" s="8"/>
      <c r="B45" s="12" t="s">
        <v>52</v>
      </c>
      <c r="C45" s="7" t="s">
        <v>53</v>
      </c>
      <c r="D45" s="7" t="s">
        <v>21</v>
      </c>
      <c r="E45" s="47">
        <v>1468.95</v>
      </c>
      <c r="F45" s="7">
        <f t="shared" si="2"/>
        <v>646.34</v>
      </c>
      <c r="G45" s="7" t="s">
        <v>17</v>
      </c>
      <c r="H45" s="20"/>
      <c r="I45" s="20">
        <f t="shared" si="3"/>
        <v>0</v>
      </c>
      <c r="J45" s="20">
        <f>VLOOKUP(B45,[1]Ост_все!$F$2:$G$76,2,0)</f>
        <v>1700</v>
      </c>
    </row>
    <row r="46" spans="1:10" s="6" customFormat="1" ht="126" customHeight="1" outlineLevel="1" x14ac:dyDescent="0.3">
      <c r="A46" s="8"/>
      <c r="B46" s="12" t="s">
        <v>54</v>
      </c>
      <c r="C46" s="7" t="s">
        <v>55</v>
      </c>
      <c r="D46" s="7" t="s">
        <v>21</v>
      </c>
      <c r="E46" s="47">
        <v>1185.45</v>
      </c>
      <c r="F46" s="7">
        <f t="shared" si="2"/>
        <v>521.6</v>
      </c>
      <c r="G46" s="7" t="s">
        <v>25</v>
      </c>
      <c r="H46" s="20"/>
      <c r="I46" s="20">
        <f t="shared" si="3"/>
        <v>0</v>
      </c>
      <c r="J46" s="20">
        <f>VLOOKUP(B46,[1]Ост_все!$F$2:$G$76,2,0)</f>
        <v>850</v>
      </c>
    </row>
    <row r="47" spans="1:10" s="6" customFormat="1" ht="126" customHeight="1" outlineLevel="1" x14ac:dyDescent="0.3">
      <c r="A47" s="8"/>
      <c r="B47" s="12" t="s">
        <v>56</v>
      </c>
      <c r="C47" s="7" t="s">
        <v>57</v>
      </c>
      <c r="D47" s="7" t="s">
        <v>21</v>
      </c>
      <c r="E47" s="47">
        <v>1185.45</v>
      </c>
      <c r="F47" s="7">
        <f t="shared" si="2"/>
        <v>521.6</v>
      </c>
      <c r="G47" s="7" t="s">
        <v>25</v>
      </c>
      <c r="H47" s="20"/>
      <c r="I47" s="20">
        <f t="shared" si="3"/>
        <v>0</v>
      </c>
      <c r="J47" s="20">
        <f>VLOOKUP(B47,[1]Ост_все!$F$2:$G$76,2,0)</f>
        <v>900</v>
      </c>
    </row>
    <row r="48" spans="1:10" s="6" customFormat="1" ht="126" customHeight="1" outlineLevel="1" x14ac:dyDescent="0.3">
      <c r="A48" s="8"/>
      <c r="B48" s="12" t="s">
        <v>58</v>
      </c>
      <c r="C48" s="7" t="s">
        <v>59</v>
      </c>
      <c r="D48" s="7" t="s">
        <v>21</v>
      </c>
      <c r="E48" s="47">
        <v>1258.95</v>
      </c>
      <c r="F48" s="7">
        <f t="shared" si="2"/>
        <v>553.94000000000005</v>
      </c>
      <c r="G48" s="7" t="s">
        <v>17</v>
      </c>
      <c r="H48" s="20"/>
      <c r="I48" s="20">
        <f t="shared" si="3"/>
        <v>0</v>
      </c>
      <c r="J48" s="20">
        <f>VLOOKUP(B48,[1]Ост_все!$F$2:$G$76,2,0)</f>
        <v>1900</v>
      </c>
    </row>
    <row r="49" spans="1:10" s="6" customFormat="1" ht="126" customHeight="1" outlineLevel="1" x14ac:dyDescent="0.3">
      <c r="A49" s="8"/>
      <c r="B49" s="12" t="s">
        <v>60</v>
      </c>
      <c r="C49" s="7" t="s">
        <v>61</v>
      </c>
      <c r="D49" s="7" t="s">
        <v>21</v>
      </c>
      <c r="E49" s="47">
        <v>1258.95</v>
      </c>
      <c r="F49" s="7">
        <f t="shared" si="2"/>
        <v>553.94000000000005</v>
      </c>
      <c r="G49" s="7" t="s">
        <v>17</v>
      </c>
      <c r="H49" s="20"/>
      <c r="I49" s="20">
        <f t="shared" si="3"/>
        <v>0</v>
      </c>
      <c r="J49" s="20">
        <f>VLOOKUP(B49,[1]Ост_все!$F$2:$G$76,2,0)</f>
        <v>1200</v>
      </c>
    </row>
    <row r="50" spans="1:10" s="6" customFormat="1" ht="126" customHeight="1" outlineLevel="1" x14ac:dyDescent="0.3">
      <c r="A50" s="8"/>
      <c r="B50" s="12" t="s">
        <v>62</v>
      </c>
      <c r="C50" s="7" t="s">
        <v>63</v>
      </c>
      <c r="D50" s="7" t="s">
        <v>21</v>
      </c>
      <c r="E50" s="47">
        <v>1258.95</v>
      </c>
      <c r="F50" s="7">
        <f t="shared" si="2"/>
        <v>553.94000000000005</v>
      </c>
      <c r="G50" s="7" t="s">
        <v>17</v>
      </c>
      <c r="H50" s="20"/>
      <c r="I50" s="20">
        <f t="shared" si="3"/>
        <v>0</v>
      </c>
      <c r="J50" s="20">
        <f>VLOOKUP(B50,[1]Ост_все!$F$2:$G$76,2,0)</f>
        <v>2300</v>
      </c>
    </row>
    <row r="51" spans="1:10" s="6" customFormat="1" ht="126" customHeight="1" outlineLevel="1" x14ac:dyDescent="0.3">
      <c r="A51" s="8"/>
      <c r="B51" s="12" t="s">
        <v>64</v>
      </c>
      <c r="C51" s="7" t="s">
        <v>65</v>
      </c>
      <c r="D51" s="7" t="s">
        <v>21</v>
      </c>
      <c r="E51" s="47">
        <v>1258.95</v>
      </c>
      <c r="F51" s="7">
        <f t="shared" si="2"/>
        <v>553.94000000000005</v>
      </c>
      <c r="G51" s="7" t="s">
        <v>17</v>
      </c>
      <c r="H51" s="20"/>
      <c r="I51" s="20">
        <f t="shared" si="3"/>
        <v>0</v>
      </c>
      <c r="J51" s="20">
        <f>VLOOKUP(B51,[1]Ост_все!$F$2:$G$76,2,0)</f>
        <v>9</v>
      </c>
    </row>
    <row r="52" spans="1:10" s="5" customFormat="1" ht="126" customHeight="1" outlineLevel="1" x14ac:dyDescent="0.3">
      <c r="A52" s="8"/>
      <c r="B52" s="12" t="s">
        <v>66</v>
      </c>
      <c r="C52" s="7" t="s">
        <v>67</v>
      </c>
      <c r="D52" s="7" t="s">
        <v>21</v>
      </c>
      <c r="E52" s="47">
        <v>1468.95</v>
      </c>
      <c r="F52" s="7">
        <f t="shared" si="2"/>
        <v>646.34</v>
      </c>
      <c r="G52" s="7" t="s">
        <v>15</v>
      </c>
      <c r="H52" s="20"/>
      <c r="I52" s="20">
        <f t="shared" si="3"/>
        <v>0</v>
      </c>
      <c r="J52" s="20">
        <f>VLOOKUP(B52,[1]Ост_все!$F$2:$G$76,2,0)</f>
        <v>500</v>
      </c>
    </row>
    <row r="53" spans="1:10" s="5" customFormat="1" ht="126" customHeight="1" outlineLevel="1" x14ac:dyDescent="0.3">
      <c r="A53" s="8"/>
      <c r="B53" s="12" t="s">
        <v>68</v>
      </c>
      <c r="C53" s="7" t="s">
        <v>69</v>
      </c>
      <c r="D53" s="7" t="s">
        <v>21</v>
      </c>
      <c r="E53" s="47">
        <v>1468.95</v>
      </c>
      <c r="F53" s="7">
        <f t="shared" si="2"/>
        <v>646.34</v>
      </c>
      <c r="G53" s="7" t="s">
        <v>15</v>
      </c>
      <c r="H53" s="20"/>
      <c r="I53" s="20">
        <f t="shared" si="3"/>
        <v>0</v>
      </c>
      <c r="J53" s="20">
        <f>VLOOKUP(B53,[1]Ост_все!$F$2:$G$76,2,0)</f>
        <v>1100</v>
      </c>
    </row>
    <row r="54" spans="1:10" s="5" customFormat="1" ht="126" customHeight="1" outlineLevel="1" x14ac:dyDescent="0.3">
      <c r="A54" s="8"/>
      <c r="B54" s="12" t="s">
        <v>70</v>
      </c>
      <c r="C54" s="7" t="s">
        <v>71</v>
      </c>
      <c r="D54" s="7" t="s">
        <v>21</v>
      </c>
      <c r="E54" s="47">
        <v>1573.95</v>
      </c>
      <c r="F54" s="7">
        <f t="shared" si="2"/>
        <v>692.54</v>
      </c>
      <c r="G54" s="7" t="s">
        <v>15</v>
      </c>
      <c r="H54" s="20"/>
      <c r="I54" s="20">
        <f t="shared" si="3"/>
        <v>0</v>
      </c>
      <c r="J54" s="20">
        <f>VLOOKUP(B54,[1]Ост_все!$F$2:$G$76,2,0)</f>
        <v>1100</v>
      </c>
    </row>
    <row r="55" spans="1:10" s="6" customFormat="1" ht="126" customHeight="1" outlineLevel="1" x14ac:dyDescent="0.3">
      <c r="A55" s="8"/>
      <c r="B55" s="12" t="s">
        <v>113</v>
      </c>
      <c r="C55" s="7" t="s">
        <v>114</v>
      </c>
      <c r="D55" s="7" t="s">
        <v>21</v>
      </c>
      <c r="E55" s="47">
        <v>2413.9500000000003</v>
      </c>
      <c r="F55" s="7">
        <f t="shared" si="2"/>
        <v>1062.1400000000001</v>
      </c>
      <c r="G55" s="7" t="s">
        <v>19</v>
      </c>
      <c r="H55" s="20"/>
      <c r="I55" s="20">
        <f t="shared" si="3"/>
        <v>0</v>
      </c>
      <c r="J55" s="20">
        <f>VLOOKUP(B55,[1]Ост_все!$F$2:$G$76,2,0)</f>
        <v>330</v>
      </c>
    </row>
    <row r="56" spans="1:10" s="6" customFormat="1" ht="126" customHeight="1" outlineLevel="1" x14ac:dyDescent="0.3">
      <c r="A56" s="29"/>
      <c r="B56" s="30" t="s">
        <v>115</v>
      </c>
      <c r="C56" s="31" t="s">
        <v>116</v>
      </c>
      <c r="D56" s="31" t="s">
        <v>21</v>
      </c>
      <c r="E56" s="48">
        <v>3150</v>
      </c>
      <c r="F56" s="31">
        <f t="shared" si="2"/>
        <v>1386</v>
      </c>
      <c r="G56" s="31" t="s">
        <v>19</v>
      </c>
      <c r="H56" s="32"/>
      <c r="I56" s="32">
        <f t="shared" si="3"/>
        <v>0</v>
      </c>
      <c r="J56" s="32">
        <f>VLOOKUP(B56,[1]Ост_все!$F$2:$G$76,2,0)</f>
        <v>928</v>
      </c>
    </row>
    <row r="57" spans="1:10" s="5" customFormat="1" ht="25.8" x14ac:dyDescent="0.3">
      <c r="A57" s="39"/>
      <c r="B57" s="40"/>
      <c r="C57" s="41" t="s">
        <v>72</v>
      </c>
      <c r="D57" s="42"/>
      <c r="E57" s="43"/>
      <c r="F57" s="42"/>
      <c r="G57" s="42"/>
      <c r="H57" s="43"/>
      <c r="I57" s="43"/>
      <c r="J57" s="43"/>
    </row>
    <row r="58" spans="1:10" s="6" customFormat="1" ht="126" customHeight="1" outlineLevel="1" x14ac:dyDescent="0.3">
      <c r="A58" s="33"/>
      <c r="B58" s="23" t="s">
        <v>73</v>
      </c>
      <c r="C58" s="24" t="s">
        <v>74</v>
      </c>
      <c r="D58" s="24" t="s">
        <v>21</v>
      </c>
      <c r="E58" s="46">
        <v>3148.9500000000003</v>
      </c>
      <c r="F58" s="24">
        <f t="shared" ref="F58:F71" si="4">ROUND((((100-$I$2)/100)*E58),2)</f>
        <v>1385.54</v>
      </c>
      <c r="G58" s="24" t="s">
        <v>20</v>
      </c>
      <c r="H58" s="25"/>
      <c r="I58" s="25">
        <f t="shared" ref="I58:I71" si="5">H58*F58</f>
        <v>0</v>
      </c>
      <c r="J58" s="25">
        <f>VLOOKUP(B58,[1]Ост_все!$F$2:$G$76,2,0)</f>
        <v>2771</v>
      </c>
    </row>
    <row r="59" spans="1:10" s="5" customFormat="1" ht="126" customHeight="1" outlineLevel="1" x14ac:dyDescent="0.3">
      <c r="A59" s="8"/>
      <c r="B59" s="12" t="s">
        <v>75</v>
      </c>
      <c r="C59" s="7" t="s">
        <v>76</v>
      </c>
      <c r="D59" s="7" t="s">
        <v>21</v>
      </c>
      <c r="E59" s="47">
        <v>2623.9500000000003</v>
      </c>
      <c r="F59" s="7">
        <f t="shared" si="4"/>
        <v>1154.54</v>
      </c>
      <c r="G59" s="7" t="s">
        <v>20</v>
      </c>
      <c r="H59" s="20"/>
      <c r="I59" s="20">
        <f t="shared" si="5"/>
        <v>0</v>
      </c>
      <c r="J59" s="20">
        <f>VLOOKUP(B59,[1]Ост_все!$F$2:$G$76,2,0)</f>
        <v>2759</v>
      </c>
    </row>
    <row r="60" spans="1:10" s="5" customFormat="1" ht="126" customHeight="1" outlineLevel="1" x14ac:dyDescent="0.3">
      <c r="A60" s="8"/>
      <c r="B60" s="12" t="s">
        <v>77</v>
      </c>
      <c r="C60" s="7" t="s">
        <v>78</v>
      </c>
      <c r="D60" s="7" t="s">
        <v>16</v>
      </c>
      <c r="E60" s="47">
        <v>5248.95</v>
      </c>
      <c r="F60" s="7">
        <f t="shared" si="4"/>
        <v>2309.54</v>
      </c>
      <c r="G60" s="7" t="s">
        <v>20</v>
      </c>
      <c r="H60" s="20"/>
      <c r="I60" s="20">
        <f t="shared" si="5"/>
        <v>0</v>
      </c>
      <c r="J60" s="20">
        <f>VLOOKUP(B60,[1]Ост_все!$F$2:$G$76,2,0)</f>
        <v>1875</v>
      </c>
    </row>
    <row r="61" spans="1:10" s="5" customFormat="1" ht="126" customHeight="1" outlineLevel="1" x14ac:dyDescent="0.3">
      <c r="A61" s="8"/>
      <c r="B61" s="12" t="s">
        <v>79</v>
      </c>
      <c r="C61" s="7" t="s">
        <v>80</v>
      </c>
      <c r="D61" s="7" t="s">
        <v>21</v>
      </c>
      <c r="E61" s="47">
        <v>943.95</v>
      </c>
      <c r="F61" s="7">
        <f t="shared" si="4"/>
        <v>415.34</v>
      </c>
      <c r="G61" s="7" t="s">
        <v>29</v>
      </c>
      <c r="H61" s="20"/>
      <c r="I61" s="20">
        <f t="shared" si="5"/>
        <v>0</v>
      </c>
      <c r="J61" s="20">
        <f>VLOOKUP(B61,[1]Ост_все!$F$2:$G$76,2,0)</f>
        <v>2767</v>
      </c>
    </row>
    <row r="62" spans="1:10" s="6" customFormat="1" ht="126" customHeight="1" outlineLevel="1" x14ac:dyDescent="0.3">
      <c r="A62" s="8"/>
      <c r="B62" s="12" t="s">
        <v>81</v>
      </c>
      <c r="C62" s="7" t="s">
        <v>82</v>
      </c>
      <c r="D62" s="7" t="s">
        <v>21</v>
      </c>
      <c r="E62" s="47">
        <v>2623.9500000000003</v>
      </c>
      <c r="F62" s="7">
        <f t="shared" si="4"/>
        <v>1154.54</v>
      </c>
      <c r="G62" s="7" t="s">
        <v>20</v>
      </c>
      <c r="H62" s="20"/>
      <c r="I62" s="20">
        <f t="shared" si="5"/>
        <v>0</v>
      </c>
      <c r="J62" s="20">
        <f>VLOOKUP(B62,[1]Ост_все!$F$2:$G$76,2,0)</f>
        <v>820</v>
      </c>
    </row>
    <row r="63" spans="1:10" s="6" customFormat="1" ht="126" customHeight="1" outlineLevel="1" x14ac:dyDescent="0.3">
      <c r="A63" s="8"/>
      <c r="B63" s="12" t="s">
        <v>83</v>
      </c>
      <c r="C63" s="7" t="s">
        <v>84</v>
      </c>
      <c r="D63" s="7" t="s">
        <v>21</v>
      </c>
      <c r="E63" s="47">
        <v>2623.9500000000003</v>
      </c>
      <c r="F63" s="7">
        <f t="shared" si="4"/>
        <v>1154.54</v>
      </c>
      <c r="G63" s="7" t="s">
        <v>20</v>
      </c>
      <c r="H63" s="20"/>
      <c r="I63" s="20">
        <f t="shared" si="5"/>
        <v>0</v>
      </c>
      <c r="J63" s="20">
        <f>VLOOKUP(B63,[1]Ост_все!$F$2:$G$76,2,0)</f>
        <v>735</v>
      </c>
    </row>
    <row r="64" spans="1:10" s="6" customFormat="1" ht="126" customHeight="1" outlineLevel="1" x14ac:dyDescent="0.3">
      <c r="A64" s="8"/>
      <c r="B64" s="12" t="s">
        <v>85</v>
      </c>
      <c r="C64" s="7" t="s">
        <v>86</v>
      </c>
      <c r="D64" s="7" t="s">
        <v>21</v>
      </c>
      <c r="E64" s="47">
        <v>943.95</v>
      </c>
      <c r="F64" s="7">
        <f t="shared" si="4"/>
        <v>415.34</v>
      </c>
      <c r="G64" s="7" t="s">
        <v>29</v>
      </c>
      <c r="H64" s="20"/>
      <c r="I64" s="20">
        <f t="shared" si="5"/>
        <v>0</v>
      </c>
      <c r="J64" s="20">
        <f>VLOOKUP(B64,[1]Ост_все!$F$2:$G$76,2,0)</f>
        <v>2678</v>
      </c>
    </row>
    <row r="65" spans="1:10" s="5" customFormat="1" ht="126" customHeight="1" outlineLevel="1" x14ac:dyDescent="0.3">
      <c r="A65" s="8"/>
      <c r="B65" s="12" t="s">
        <v>87</v>
      </c>
      <c r="C65" s="7" t="s">
        <v>88</v>
      </c>
      <c r="D65" s="7" t="s">
        <v>21</v>
      </c>
      <c r="E65" s="47">
        <v>1048.95</v>
      </c>
      <c r="F65" s="7">
        <f t="shared" si="4"/>
        <v>461.54</v>
      </c>
      <c r="G65" s="7" t="s">
        <v>29</v>
      </c>
      <c r="H65" s="20"/>
      <c r="I65" s="20">
        <f t="shared" si="5"/>
        <v>0</v>
      </c>
      <c r="J65" s="20">
        <f>VLOOKUP(B65,[1]Ост_все!$F$2:$G$76,2,0)</f>
        <v>2302</v>
      </c>
    </row>
    <row r="66" spans="1:10" s="5" customFormat="1" ht="126" customHeight="1" outlineLevel="1" x14ac:dyDescent="0.3">
      <c r="A66" s="8"/>
      <c r="B66" s="12" t="s">
        <v>89</v>
      </c>
      <c r="C66" s="7" t="s">
        <v>90</v>
      </c>
      <c r="D66" s="7" t="s">
        <v>21</v>
      </c>
      <c r="E66" s="47">
        <v>1048.95</v>
      </c>
      <c r="F66" s="7">
        <f t="shared" si="4"/>
        <v>461.54</v>
      </c>
      <c r="G66" s="7" t="s">
        <v>29</v>
      </c>
      <c r="H66" s="20"/>
      <c r="I66" s="20">
        <f t="shared" si="5"/>
        <v>0</v>
      </c>
      <c r="J66" s="20">
        <f>VLOOKUP(B66,[1]Ост_все!$F$2:$G$76,2,0)</f>
        <v>2290</v>
      </c>
    </row>
    <row r="67" spans="1:10" s="6" customFormat="1" ht="126" customHeight="1" outlineLevel="1" x14ac:dyDescent="0.3">
      <c r="A67" s="8"/>
      <c r="B67" s="12" t="s">
        <v>91</v>
      </c>
      <c r="C67" s="7" t="s">
        <v>92</v>
      </c>
      <c r="D67" s="7" t="s">
        <v>21</v>
      </c>
      <c r="E67" s="47">
        <v>1048.95</v>
      </c>
      <c r="F67" s="7">
        <f t="shared" si="4"/>
        <v>461.54</v>
      </c>
      <c r="G67" s="7" t="s">
        <v>20</v>
      </c>
      <c r="H67" s="20"/>
      <c r="I67" s="20">
        <f t="shared" si="5"/>
        <v>0</v>
      </c>
      <c r="J67" s="20">
        <f>VLOOKUP(B67,[1]Ост_все!$F$2:$G$76,2,0)</f>
        <v>518</v>
      </c>
    </row>
    <row r="68" spans="1:10" s="6" customFormat="1" ht="126" customHeight="1" outlineLevel="1" x14ac:dyDescent="0.3">
      <c r="A68" s="8"/>
      <c r="B68" s="12" t="s">
        <v>93</v>
      </c>
      <c r="C68" s="7" t="s">
        <v>94</v>
      </c>
      <c r="D68" s="7" t="s">
        <v>21</v>
      </c>
      <c r="E68" s="47">
        <v>1048.95</v>
      </c>
      <c r="F68" s="7">
        <f t="shared" si="4"/>
        <v>461.54</v>
      </c>
      <c r="G68" s="7" t="s">
        <v>20</v>
      </c>
      <c r="H68" s="20"/>
      <c r="I68" s="20">
        <f t="shared" si="5"/>
        <v>0</v>
      </c>
      <c r="J68" s="20">
        <f>VLOOKUP(B68,[1]Ост_все!$F$2:$G$76,2,0)</f>
        <v>1621</v>
      </c>
    </row>
    <row r="69" spans="1:10" s="6" customFormat="1" ht="126" customHeight="1" outlineLevel="1" x14ac:dyDescent="0.3">
      <c r="A69" s="8"/>
      <c r="B69" s="12" t="s">
        <v>95</v>
      </c>
      <c r="C69" s="7" t="s">
        <v>96</v>
      </c>
      <c r="D69" s="7" t="s">
        <v>21</v>
      </c>
      <c r="E69" s="47">
        <v>1048.95</v>
      </c>
      <c r="F69" s="7">
        <f t="shared" si="4"/>
        <v>461.54</v>
      </c>
      <c r="G69" s="7" t="s">
        <v>20</v>
      </c>
      <c r="H69" s="20"/>
      <c r="I69" s="20">
        <f t="shared" si="5"/>
        <v>0</v>
      </c>
      <c r="J69" s="20">
        <f>VLOOKUP(B69,[1]Ост_все!$F$2:$G$76,2,0)</f>
        <v>681</v>
      </c>
    </row>
    <row r="70" spans="1:10" s="6" customFormat="1" ht="126" customHeight="1" outlineLevel="1" x14ac:dyDescent="0.3">
      <c r="A70" s="8"/>
      <c r="B70" s="12" t="s">
        <v>97</v>
      </c>
      <c r="C70" s="7" t="s">
        <v>98</v>
      </c>
      <c r="D70" s="7" t="s">
        <v>21</v>
      </c>
      <c r="E70" s="47">
        <v>1048.95</v>
      </c>
      <c r="F70" s="7">
        <f t="shared" si="4"/>
        <v>461.54</v>
      </c>
      <c r="G70" s="7" t="s">
        <v>20</v>
      </c>
      <c r="H70" s="20"/>
      <c r="I70" s="20">
        <f t="shared" si="5"/>
        <v>0</v>
      </c>
      <c r="J70" s="20">
        <f>VLOOKUP(B70,[1]Ост_все!$F$2:$G$76,2,0)</f>
        <v>1518</v>
      </c>
    </row>
    <row r="71" spans="1:10" s="6" customFormat="1" ht="126" customHeight="1" outlineLevel="1" x14ac:dyDescent="0.3">
      <c r="A71" s="8"/>
      <c r="B71" s="12" t="s">
        <v>99</v>
      </c>
      <c r="C71" s="7" t="s">
        <v>100</v>
      </c>
      <c r="D71" s="7" t="s">
        <v>21</v>
      </c>
      <c r="E71" s="47">
        <v>1048.95</v>
      </c>
      <c r="F71" s="7">
        <f t="shared" si="4"/>
        <v>461.54</v>
      </c>
      <c r="G71" s="7" t="s">
        <v>20</v>
      </c>
      <c r="H71" s="20"/>
      <c r="I71" s="20">
        <f t="shared" si="5"/>
        <v>0</v>
      </c>
      <c r="J71" s="20">
        <f>VLOOKUP(B71,[1]Ост_все!$F$2:$G$76,2,0)</f>
        <v>1053</v>
      </c>
    </row>
    <row r="72" spans="1:10" s="1" customFormat="1" ht="15.9" customHeight="1" x14ac:dyDescent="0.3">
      <c r="A72" s="2"/>
      <c r="B72" s="3" t="s">
        <v>117</v>
      </c>
      <c r="E72" s="16"/>
      <c r="H72" s="21">
        <f>SUM(H$35:H71)</f>
        <v>0</v>
      </c>
      <c r="I72" s="21">
        <f>SUM(I$10:I71)</f>
        <v>0</v>
      </c>
      <c r="J72" s="20"/>
    </row>
  </sheetData>
  <autoFilter ref="A8:J72" xr:uid="{00000000-0001-0000-0000-000000000000}">
    <filterColumn colId="6" showButton="0"/>
  </autoFilter>
  <mergeCells count="12">
    <mergeCell ref="J7:J8"/>
    <mergeCell ref="H7:H8"/>
    <mergeCell ref="I7:I8"/>
    <mergeCell ref="F1:G6"/>
    <mergeCell ref="C2:E2"/>
    <mergeCell ref="C3:E3"/>
    <mergeCell ref="C4:E4"/>
    <mergeCell ref="A7:A8"/>
    <mergeCell ref="B7:B8"/>
    <mergeCell ref="C7:C8"/>
    <mergeCell ref="D7:D8"/>
    <mergeCell ref="G7:G8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Ширяева Ирина Викторовна</dc:creator>
  <cp:lastModifiedBy>Кевбрина Татьяна Николаевна</cp:lastModifiedBy>
  <dcterms:created xsi:type="dcterms:W3CDTF">2024-09-18T13:24:22Z</dcterms:created>
  <dcterms:modified xsi:type="dcterms:W3CDTF">2024-09-19T07:38:45Z</dcterms:modified>
</cp:coreProperties>
</file>