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05" yWindow="-105" windowWidth="20730" windowHeight="11760"/>
  </bookViews>
  <sheets>
    <sheet name="Основной ассортимент" sheetId="1" r:id="rId1"/>
    <sheet name="Ангелы мира поштучно" sheetId="2" r:id="rId2"/>
  </sheets>
  <definedNames>
    <definedName name="_xlnm._FilterDatabase" localSheetId="1" hidden="1">'Ангелы мира поштучно'!$U$5:$U$7</definedName>
    <definedName name="_xlnm._FilterDatabase" localSheetId="0" hidden="1">'Основной ассортимент'!$A$5:$AP$5</definedName>
  </definedNames>
  <calcPr calcId="162913"/>
  <extLst>
    <ext xmlns:x14="http://schemas.microsoft.com/office/spreadsheetml/2009/9/main" uri="{79F54976-1DA5-4618-B147-4CDE4B953A38}">
      <x14:workbookPr defaultImageDpi="96"/>
    </ext>
  </extLst>
</workbook>
</file>

<file path=xl/calcChain.xml><?xml version="1.0" encoding="utf-8"?>
<calcChain xmlns="http://schemas.openxmlformats.org/spreadsheetml/2006/main">
  <c r="AD100" i="1" l="1"/>
  <c r="AC100" i="1" s="1"/>
  <c r="AB100" i="1"/>
  <c r="AA100" i="1" s="1"/>
  <c r="Z100" i="1"/>
  <c r="Y100" i="1" s="1"/>
  <c r="X100" i="1"/>
  <c r="V100" i="1" s="1"/>
  <c r="W100" i="1"/>
  <c r="W101" i="1"/>
  <c r="X101" i="1"/>
  <c r="V101" i="1" s="1"/>
  <c r="Z101" i="1"/>
  <c r="Y101" i="1" s="1"/>
  <c r="AB101" i="1"/>
  <c r="AA101" i="1" s="1"/>
  <c r="AD101" i="1"/>
  <c r="AC101" i="1" s="1"/>
  <c r="AD154" i="1" l="1"/>
  <c r="AC154" i="1" s="1"/>
  <c r="AB154" i="1"/>
  <c r="AA154" i="1" s="1"/>
  <c r="Z154" i="1"/>
  <c r="Y154" i="1" s="1"/>
  <c r="X154" i="1"/>
  <c r="V154" i="1" s="1"/>
  <c r="W154" i="1"/>
  <c r="W155" i="1"/>
  <c r="X155" i="1"/>
  <c r="V155" i="1" s="1"/>
  <c r="Z155" i="1"/>
  <c r="Y155" i="1" s="1"/>
  <c r="AB155" i="1"/>
  <c r="AA155" i="1" s="1"/>
  <c r="AD155" i="1"/>
  <c r="AC155" i="1" s="1"/>
  <c r="W193" i="1"/>
  <c r="X193" i="1"/>
  <c r="Z193" i="1"/>
  <c r="Y193" i="1" s="1"/>
  <c r="AB193" i="1"/>
  <c r="AA193" i="1" s="1"/>
  <c r="AD193" i="1"/>
  <c r="AC193" i="1" s="1"/>
  <c r="X192" i="1"/>
  <c r="Z192" i="1"/>
  <c r="Y192" i="1" s="1"/>
  <c r="AB192" i="1"/>
  <c r="AA192" i="1" s="1"/>
  <c r="AD192" i="1"/>
  <c r="AC192" i="1" s="1"/>
  <c r="W192" i="1"/>
  <c r="W191" i="1"/>
  <c r="X191" i="1"/>
  <c r="Z191" i="1"/>
  <c r="Y191" i="1" s="1"/>
  <c r="AB191" i="1"/>
  <c r="AA191" i="1" s="1"/>
  <c r="AD191" i="1"/>
  <c r="AC191" i="1" s="1"/>
  <c r="W190" i="1"/>
  <c r="X190" i="1"/>
  <c r="Z190" i="1"/>
  <c r="Y190" i="1" s="1"/>
  <c r="AB190" i="1"/>
  <c r="AA190" i="1" s="1"/>
  <c r="AD190" i="1"/>
  <c r="AC190" i="1" s="1"/>
  <c r="AD194" i="1"/>
  <c r="AC194" i="1" s="1"/>
  <c r="AB194" i="1"/>
  <c r="AA194" i="1" s="1"/>
  <c r="Z194" i="1"/>
  <c r="Y194" i="1" s="1"/>
  <c r="X194" i="1"/>
  <c r="W194" i="1"/>
  <c r="AD97" i="1"/>
  <c r="AC97" i="1" s="1"/>
  <c r="AB97" i="1"/>
  <c r="AA97" i="1" s="1"/>
  <c r="Z97" i="1"/>
  <c r="Y97" i="1" s="1"/>
  <c r="X97" i="1"/>
  <c r="V97" i="1" s="1"/>
  <c r="W97" i="1"/>
  <c r="AD80" i="1"/>
  <c r="AC80" i="1" s="1"/>
  <c r="AB80" i="1"/>
  <c r="AA80" i="1" s="1"/>
  <c r="Z80" i="1"/>
  <c r="Y80" i="1" s="1"/>
  <c r="X80" i="1"/>
  <c r="V80" i="1" s="1"/>
  <c r="W80" i="1"/>
  <c r="W172" i="1"/>
  <c r="X172" i="1"/>
  <c r="Z172" i="1"/>
  <c r="Y172" i="1" s="1"/>
  <c r="AB172" i="1"/>
  <c r="AA172" i="1" s="1"/>
  <c r="AD172" i="1"/>
  <c r="AC172" i="1" s="1"/>
  <c r="W171" i="1"/>
  <c r="X171" i="1"/>
  <c r="Z171" i="1"/>
  <c r="Y171" i="1" s="1"/>
  <c r="AB171" i="1"/>
  <c r="AA171" i="1" s="1"/>
  <c r="AD171" i="1"/>
  <c r="AC171" i="1" s="1"/>
  <c r="AD132" i="1"/>
  <c r="AC132" i="1" s="1"/>
  <c r="AB132" i="1"/>
  <c r="AA132" i="1" s="1"/>
  <c r="Z132" i="1"/>
  <c r="Y132" i="1" s="1"/>
  <c r="X132" i="1"/>
  <c r="V132" i="1" s="1"/>
  <c r="W132" i="1"/>
  <c r="W94" i="1"/>
  <c r="X94" i="1"/>
  <c r="V94" i="1" s="1"/>
  <c r="Z94" i="1"/>
  <c r="Y94" i="1" s="1"/>
  <c r="AB94" i="1"/>
  <c r="AA94" i="1" s="1"/>
  <c r="AD94" i="1"/>
  <c r="AC94" i="1" s="1"/>
  <c r="X44" i="1"/>
  <c r="V44" i="1" s="1"/>
  <c r="Z44" i="1"/>
  <c r="Y44" i="1" s="1"/>
  <c r="AB44" i="1"/>
  <c r="AA44" i="1" s="1"/>
  <c r="AD44" i="1"/>
  <c r="AC44" i="1" s="1"/>
  <c r="W45" i="1"/>
  <c r="X45" i="1"/>
  <c r="V45" i="1" s="1"/>
  <c r="Z45" i="1"/>
  <c r="Y45" i="1" s="1"/>
  <c r="AB45" i="1"/>
  <c r="AA45" i="1" s="1"/>
  <c r="AD45" i="1"/>
  <c r="AC45" i="1" s="1"/>
  <c r="AD15" i="1" l="1"/>
  <c r="AC15" i="1" s="1"/>
  <c r="AB15" i="1"/>
  <c r="AA15" i="1" s="1"/>
  <c r="Z15" i="1"/>
  <c r="Y15" i="1" s="1"/>
  <c r="X15" i="1"/>
  <c r="V15" i="1" s="1"/>
  <c r="W15" i="1"/>
  <c r="AD14" i="1"/>
  <c r="AC14" i="1" s="1"/>
  <c r="AB14" i="1"/>
  <c r="AA14" i="1" s="1"/>
  <c r="Z14" i="1"/>
  <c r="Y14" i="1" s="1"/>
  <c r="X14" i="1"/>
  <c r="V14" i="1" s="1"/>
  <c r="W14" i="1"/>
  <c r="AD200" i="1" l="1"/>
  <c r="AC200" i="1" s="1"/>
  <c r="AB200" i="1"/>
  <c r="AA200" i="1" s="1"/>
  <c r="Z200" i="1"/>
  <c r="Y200" i="1" s="1"/>
  <c r="X200" i="1"/>
  <c r="V200" i="1" s="1"/>
  <c r="W200" i="1"/>
  <c r="AD199" i="1"/>
  <c r="AC199" i="1" s="1"/>
  <c r="AB199" i="1"/>
  <c r="AA199" i="1" s="1"/>
  <c r="Z199" i="1"/>
  <c r="Y199" i="1" s="1"/>
  <c r="X199" i="1"/>
  <c r="V199" i="1" s="1"/>
  <c r="W199" i="1"/>
  <c r="AD189" i="1"/>
  <c r="AC189" i="1" s="1"/>
  <c r="AB189" i="1"/>
  <c r="AA189" i="1" s="1"/>
  <c r="Z189" i="1"/>
  <c r="Y189" i="1" s="1"/>
  <c r="X189" i="1"/>
  <c r="W189" i="1"/>
  <c r="AD188" i="1"/>
  <c r="AC188" i="1" s="1"/>
  <c r="AB188" i="1"/>
  <c r="AA188" i="1" s="1"/>
  <c r="Z188" i="1"/>
  <c r="Y188" i="1" s="1"/>
  <c r="X188" i="1"/>
  <c r="W188" i="1"/>
  <c r="AD187" i="1"/>
  <c r="AC187" i="1" s="1"/>
  <c r="AB187" i="1"/>
  <c r="AA187" i="1" s="1"/>
  <c r="Z187" i="1"/>
  <c r="Y187" i="1" s="1"/>
  <c r="X187" i="1"/>
  <c r="W187" i="1"/>
  <c r="AD186" i="1"/>
  <c r="AC186" i="1" s="1"/>
  <c r="AB186" i="1"/>
  <c r="AA186" i="1" s="1"/>
  <c r="Z186" i="1"/>
  <c r="Y186" i="1" s="1"/>
  <c r="X186" i="1"/>
  <c r="W186" i="1"/>
  <c r="AD185" i="1"/>
  <c r="AC185" i="1" s="1"/>
  <c r="AB185" i="1"/>
  <c r="AA185" i="1" s="1"/>
  <c r="Z185" i="1"/>
  <c r="Y185" i="1" s="1"/>
  <c r="X185" i="1"/>
  <c r="W185" i="1"/>
  <c r="AD184" i="1"/>
  <c r="AC184" i="1" s="1"/>
  <c r="AB184" i="1"/>
  <c r="AA184" i="1" s="1"/>
  <c r="Z184" i="1"/>
  <c r="Y184" i="1" s="1"/>
  <c r="X184" i="1"/>
  <c r="W184" i="1"/>
  <c r="AD167" i="1"/>
  <c r="AC167" i="1" s="1"/>
  <c r="AB167" i="1"/>
  <c r="AA167" i="1" s="1"/>
  <c r="Z167" i="1"/>
  <c r="Y167" i="1" s="1"/>
  <c r="X167" i="1"/>
  <c r="V167" i="1" s="1"/>
  <c r="W167" i="1"/>
  <c r="AD166" i="1"/>
  <c r="AC166" i="1" s="1"/>
  <c r="AB166" i="1"/>
  <c r="AA166" i="1" s="1"/>
  <c r="Z166" i="1"/>
  <c r="Y166" i="1" s="1"/>
  <c r="X166" i="1"/>
  <c r="V166" i="1" s="1"/>
  <c r="W166" i="1"/>
  <c r="AD165" i="1"/>
  <c r="AC165" i="1" s="1"/>
  <c r="AB165" i="1"/>
  <c r="AA165" i="1" s="1"/>
  <c r="Z165" i="1"/>
  <c r="Y165" i="1" s="1"/>
  <c r="X165" i="1"/>
  <c r="V165" i="1" s="1"/>
  <c r="W165" i="1"/>
  <c r="AD164" i="1"/>
  <c r="AC164" i="1" s="1"/>
  <c r="AB164" i="1"/>
  <c r="AA164" i="1" s="1"/>
  <c r="Z164" i="1"/>
  <c r="Y164" i="1" s="1"/>
  <c r="X164" i="1"/>
  <c r="V164" i="1" s="1"/>
  <c r="W164" i="1"/>
  <c r="AD163" i="1"/>
  <c r="AC163" i="1" s="1"/>
  <c r="AB163" i="1"/>
  <c r="AA163" i="1" s="1"/>
  <c r="Z163" i="1"/>
  <c r="Y163" i="1" s="1"/>
  <c r="X163" i="1"/>
  <c r="V163" i="1" s="1"/>
  <c r="W163" i="1"/>
  <c r="AD162" i="1"/>
  <c r="AC162" i="1" s="1"/>
  <c r="AB162" i="1"/>
  <c r="AA162" i="1" s="1"/>
  <c r="Z162" i="1"/>
  <c r="Y162" i="1" s="1"/>
  <c r="X162" i="1"/>
  <c r="V162" i="1" s="1"/>
  <c r="W162" i="1"/>
  <c r="AD152" i="1"/>
  <c r="AC152" i="1" s="1"/>
  <c r="AB152" i="1"/>
  <c r="AA152" i="1" s="1"/>
  <c r="Z152" i="1"/>
  <c r="Y152" i="1" s="1"/>
  <c r="X152" i="1"/>
  <c r="V152" i="1" s="1"/>
  <c r="W152" i="1"/>
  <c r="AD131" i="1"/>
  <c r="AC131" i="1" s="1"/>
  <c r="AB131" i="1"/>
  <c r="AA131" i="1" s="1"/>
  <c r="Z131" i="1"/>
  <c r="Y131" i="1" s="1"/>
  <c r="X131" i="1"/>
  <c r="V131" i="1" s="1"/>
  <c r="W131" i="1"/>
  <c r="AD99" i="1"/>
  <c r="AC99" i="1" s="1"/>
  <c r="AB99" i="1"/>
  <c r="AA99" i="1" s="1"/>
  <c r="Z99" i="1"/>
  <c r="Y99" i="1" s="1"/>
  <c r="X99" i="1"/>
  <c r="V99" i="1" s="1"/>
  <c r="W99" i="1"/>
  <c r="AD96" i="1"/>
  <c r="AC96" i="1" s="1"/>
  <c r="AB96" i="1"/>
  <c r="AA96" i="1" s="1"/>
  <c r="Z96" i="1"/>
  <c r="Y96" i="1" s="1"/>
  <c r="X96" i="1"/>
  <c r="V96" i="1" s="1"/>
  <c r="W96" i="1"/>
  <c r="AD95" i="1"/>
  <c r="AC95" i="1" s="1"/>
  <c r="AB95" i="1"/>
  <c r="AA95" i="1" s="1"/>
  <c r="Z95" i="1"/>
  <c r="Y95" i="1" s="1"/>
  <c r="X95" i="1"/>
  <c r="V95" i="1" s="1"/>
  <c r="W95" i="1"/>
  <c r="AD93" i="1"/>
  <c r="AC93" i="1" s="1"/>
  <c r="AB93" i="1"/>
  <c r="AA93" i="1" s="1"/>
  <c r="Z93" i="1"/>
  <c r="Y93" i="1" s="1"/>
  <c r="X93" i="1"/>
  <c r="V93" i="1" s="1"/>
  <c r="W93" i="1"/>
  <c r="AD92" i="1"/>
  <c r="AC92" i="1" s="1"/>
  <c r="AB92" i="1"/>
  <c r="AA92" i="1" s="1"/>
  <c r="Z92" i="1"/>
  <c r="Y92" i="1" s="1"/>
  <c r="X92" i="1"/>
  <c r="V92" i="1" s="1"/>
  <c r="W92" i="1"/>
  <c r="AD91" i="1"/>
  <c r="AC91" i="1" s="1"/>
  <c r="AB91" i="1"/>
  <c r="AA91" i="1" s="1"/>
  <c r="Z91" i="1"/>
  <c r="Y91" i="1" s="1"/>
  <c r="X91" i="1"/>
  <c r="V91" i="1" s="1"/>
  <c r="W91" i="1"/>
  <c r="AD90" i="1"/>
  <c r="AC90" i="1" s="1"/>
  <c r="AB90" i="1"/>
  <c r="AA90" i="1" s="1"/>
  <c r="Z90" i="1"/>
  <c r="Y90" i="1" s="1"/>
  <c r="X90" i="1"/>
  <c r="V90" i="1" s="1"/>
  <c r="W90" i="1"/>
  <c r="AD84" i="1"/>
  <c r="AC84" i="1" s="1"/>
  <c r="AB84" i="1"/>
  <c r="AA84" i="1" s="1"/>
  <c r="Z84" i="1"/>
  <c r="Y84" i="1" s="1"/>
  <c r="X84" i="1"/>
  <c r="V84" i="1" s="1"/>
  <c r="W84" i="1"/>
  <c r="AD85" i="1"/>
  <c r="AC85" i="1" s="1"/>
  <c r="AB85" i="1"/>
  <c r="AA85" i="1" s="1"/>
  <c r="Z85" i="1"/>
  <c r="Y85" i="1" s="1"/>
  <c r="X85" i="1"/>
  <c r="V85" i="1" s="1"/>
  <c r="W85" i="1"/>
  <c r="AD83" i="1"/>
  <c r="AC83" i="1" s="1"/>
  <c r="AB83" i="1"/>
  <c r="AA83" i="1" s="1"/>
  <c r="Z83" i="1"/>
  <c r="Y83" i="1" s="1"/>
  <c r="X83" i="1"/>
  <c r="V83" i="1" s="1"/>
  <c r="W83" i="1"/>
  <c r="AD79" i="1"/>
  <c r="AC79" i="1" s="1"/>
  <c r="AB79" i="1"/>
  <c r="AA79" i="1" s="1"/>
  <c r="Z79" i="1"/>
  <c r="Y79" i="1" s="1"/>
  <c r="X79" i="1"/>
  <c r="V79" i="1" s="1"/>
  <c r="W79" i="1"/>
  <c r="AD26" i="1"/>
  <c r="AC26" i="1" s="1"/>
  <c r="AB26" i="1"/>
  <c r="AA26" i="1" s="1"/>
  <c r="Z26" i="1"/>
  <c r="Y26" i="1" s="1"/>
  <c r="X26" i="1"/>
  <c r="V26" i="1" s="1"/>
  <c r="W26" i="1"/>
  <c r="W27" i="1"/>
  <c r="X27" i="1"/>
  <c r="V27" i="1" s="1"/>
  <c r="Z27" i="1"/>
  <c r="Y27" i="1" s="1"/>
  <c r="AB27" i="1"/>
  <c r="AA27" i="1" s="1"/>
  <c r="AD27" i="1"/>
  <c r="AC27" i="1" s="1"/>
  <c r="AD25" i="1"/>
  <c r="AC25" i="1" s="1"/>
  <c r="AB25" i="1"/>
  <c r="AA25" i="1" s="1"/>
  <c r="Z25" i="1"/>
  <c r="Y25" i="1" s="1"/>
  <c r="X25" i="1"/>
  <c r="V25" i="1" s="1"/>
  <c r="W25" i="1"/>
  <c r="W24" i="1"/>
  <c r="X24" i="1"/>
  <c r="V24" i="1" s="1"/>
  <c r="Z24" i="1"/>
  <c r="Y24" i="1" s="1"/>
  <c r="AB24" i="1"/>
  <c r="AA24" i="1" s="1"/>
  <c r="AD24" i="1"/>
  <c r="AC24" i="1" s="1"/>
  <c r="W23" i="1"/>
  <c r="X23" i="1"/>
  <c r="V23" i="1" s="1"/>
  <c r="Z23" i="1"/>
  <c r="Y23" i="1" s="1"/>
  <c r="AB23" i="1"/>
  <c r="AA23" i="1" s="1"/>
  <c r="AD23" i="1"/>
  <c r="AC23" i="1" s="1"/>
  <c r="AB7" i="1" l="1"/>
  <c r="AA7" i="1" s="1"/>
  <c r="AB8" i="1"/>
  <c r="AA8" i="1" s="1"/>
  <c r="AB9" i="1"/>
  <c r="AA9" i="1" s="1"/>
  <c r="AB11" i="1"/>
  <c r="AA11" i="1" s="1"/>
  <c r="AB12" i="1"/>
  <c r="AA12" i="1" s="1"/>
  <c r="AB13" i="1"/>
  <c r="AA13" i="1" s="1"/>
  <c r="AB17" i="1"/>
  <c r="AA17" i="1" s="1"/>
  <c r="AB18" i="1"/>
  <c r="AA18" i="1" s="1"/>
  <c r="AB19" i="1"/>
  <c r="AA19" i="1" s="1"/>
  <c r="AB20" i="1"/>
  <c r="AA20" i="1" s="1"/>
  <c r="AB22" i="1"/>
  <c r="AA22" i="1" s="1"/>
  <c r="AB29" i="1"/>
  <c r="AA29" i="1" s="1"/>
  <c r="AB30" i="1"/>
  <c r="AA30" i="1" s="1"/>
  <c r="AB31" i="1"/>
  <c r="AA31" i="1" s="1"/>
  <c r="AB32" i="1"/>
  <c r="AA32" i="1" s="1"/>
  <c r="AB33" i="1"/>
  <c r="AB34" i="1"/>
  <c r="AA34" i="1" s="1"/>
  <c r="AB35" i="1"/>
  <c r="AA35" i="1" s="1"/>
  <c r="AB37" i="1"/>
  <c r="AA37" i="1" s="1"/>
  <c r="AB38" i="1"/>
  <c r="AA38" i="1" s="1"/>
  <c r="AB39" i="1"/>
  <c r="AA39" i="1" s="1"/>
  <c r="AB40" i="1"/>
  <c r="AA40" i="1" s="1"/>
  <c r="AB41" i="1"/>
  <c r="AA41" i="1" s="1"/>
  <c r="AB42" i="1"/>
  <c r="AA42" i="1" s="1"/>
  <c r="AB43" i="1"/>
  <c r="AA43" i="1" s="1"/>
  <c r="AB47" i="1"/>
  <c r="AA47" i="1" s="1"/>
  <c r="AB48" i="1"/>
  <c r="AA48" i="1" s="1"/>
  <c r="AB49" i="1"/>
  <c r="AA49" i="1" s="1"/>
  <c r="AB50" i="1"/>
  <c r="AB51" i="1"/>
  <c r="AA51" i="1" s="1"/>
  <c r="AB53" i="1"/>
  <c r="AA53" i="1" s="1"/>
  <c r="AB54" i="1"/>
  <c r="AA54" i="1" s="1"/>
  <c r="AB55" i="1"/>
  <c r="AA55" i="1" s="1"/>
  <c r="AB56" i="1"/>
  <c r="AA56" i="1" s="1"/>
  <c r="AB57" i="1"/>
  <c r="AA57" i="1" s="1"/>
  <c r="AB58" i="1"/>
  <c r="AA58" i="1" s="1"/>
  <c r="AB59" i="1"/>
  <c r="AA59" i="1" s="1"/>
  <c r="AB61" i="1"/>
  <c r="AA61" i="1" s="1"/>
  <c r="AB62" i="1"/>
  <c r="AA62" i="1" s="1"/>
  <c r="AB63" i="1"/>
  <c r="AA63" i="1" s="1"/>
  <c r="AB64" i="1"/>
  <c r="AA64" i="1" s="1"/>
  <c r="AB65" i="1"/>
  <c r="AA65" i="1" s="1"/>
  <c r="AB67" i="1"/>
  <c r="AA67" i="1" s="1"/>
  <c r="AB68" i="1"/>
  <c r="AA68" i="1" s="1"/>
  <c r="AB69" i="1"/>
  <c r="AA69" i="1" s="1"/>
  <c r="AB70" i="1"/>
  <c r="AA70" i="1" s="1"/>
  <c r="AB71" i="1"/>
  <c r="AA71" i="1" s="1"/>
  <c r="AB72" i="1"/>
  <c r="AA72" i="1" s="1"/>
  <c r="AB74" i="1"/>
  <c r="AA74" i="1" s="1"/>
  <c r="AB75" i="1"/>
  <c r="AA75" i="1" s="1"/>
  <c r="AB76" i="1"/>
  <c r="AA76" i="1" s="1"/>
  <c r="AB78" i="1"/>
  <c r="AA78" i="1" s="1"/>
  <c r="AB82" i="1"/>
  <c r="AA82" i="1" s="1"/>
  <c r="AB87" i="1"/>
  <c r="AA87" i="1" s="1"/>
  <c r="AB88" i="1"/>
  <c r="AA88" i="1" s="1"/>
  <c r="AB89" i="1"/>
  <c r="AA89" i="1" s="1"/>
  <c r="AB103" i="1"/>
  <c r="AA103" i="1" s="1"/>
  <c r="AB104" i="1"/>
  <c r="AA104" i="1" s="1"/>
  <c r="AB105" i="1"/>
  <c r="AA105" i="1" s="1"/>
  <c r="AB107" i="1"/>
  <c r="AA107" i="1" s="1"/>
  <c r="AB108" i="1"/>
  <c r="AA108" i="1" s="1"/>
  <c r="AB109" i="1"/>
  <c r="AA109" i="1" s="1"/>
  <c r="AB111" i="1"/>
  <c r="AA111" i="1" s="1"/>
  <c r="AB112" i="1"/>
  <c r="AA112" i="1" s="1"/>
  <c r="AB113" i="1"/>
  <c r="AA113" i="1" s="1"/>
  <c r="AB114" i="1"/>
  <c r="AB115" i="1"/>
  <c r="AA115" i="1" s="1"/>
  <c r="AB116" i="1"/>
  <c r="AA116" i="1" s="1"/>
  <c r="AB118" i="1"/>
  <c r="AA118" i="1" s="1"/>
  <c r="AB119" i="1"/>
  <c r="AA119" i="1" s="1"/>
  <c r="AB121" i="1"/>
  <c r="AA121" i="1" s="1"/>
  <c r="AB122" i="1"/>
  <c r="AA122" i="1" s="1"/>
  <c r="AB123" i="1"/>
  <c r="AA123" i="1" s="1"/>
  <c r="AB124" i="1"/>
  <c r="AA124" i="1" s="1"/>
  <c r="AB125" i="1"/>
  <c r="AA125" i="1" s="1"/>
  <c r="AB126" i="1"/>
  <c r="AA126" i="1" s="1"/>
  <c r="AB127" i="1"/>
  <c r="AA127" i="1" s="1"/>
  <c r="AB128" i="1"/>
  <c r="AA128" i="1" s="1"/>
  <c r="AB129" i="1"/>
  <c r="AA129" i="1" s="1"/>
  <c r="AB130" i="1"/>
  <c r="AA130" i="1" s="1"/>
  <c r="AB134" i="1"/>
  <c r="AA134" i="1" s="1"/>
  <c r="AB135" i="1"/>
  <c r="AA135" i="1" s="1"/>
  <c r="AB136" i="1"/>
  <c r="AA136" i="1" s="1"/>
  <c r="AB137" i="1"/>
  <c r="AA137" i="1" s="1"/>
  <c r="AB138" i="1"/>
  <c r="AA138" i="1" s="1"/>
  <c r="AB139" i="1"/>
  <c r="AA139" i="1" s="1"/>
  <c r="AB140" i="1"/>
  <c r="AA140" i="1" s="1"/>
  <c r="AB141" i="1"/>
  <c r="AA141" i="1" s="1"/>
  <c r="AB142" i="1"/>
  <c r="AA142" i="1" s="1"/>
  <c r="AB143" i="1"/>
  <c r="AA143" i="1" s="1"/>
  <c r="AB144" i="1"/>
  <c r="AA144" i="1" s="1"/>
  <c r="AB145" i="1"/>
  <c r="AA145" i="1" s="1"/>
  <c r="AB146" i="1"/>
  <c r="AA146" i="1" s="1"/>
  <c r="AB147" i="1"/>
  <c r="AA147" i="1" s="1"/>
  <c r="AB148" i="1"/>
  <c r="AA148" i="1" s="1"/>
  <c r="AB150" i="1"/>
  <c r="AA150" i="1" s="1"/>
  <c r="AB151" i="1"/>
  <c r="AA151" i="1" s="1"/>
  <c r="AB157" i="1"/>
  <c r="AA157" i="1" s="1"/>
  <c r="AB158" i="1"/>
  <c r="AA158" i="1" s="1"/>
  <c r="AB159" i="1"/>
  <c r="AA159" i="1" s="1"/>
  <c r="AB160" i="1"/>
  <c r="AA160" i="1" s="1"/>
  <c r="AB161" i="1"/>
  <c r="AA161" i="1" s="1"/>
  <c r="AB169" i="1"/>
  <c r="AA169" i="1" s="1"/>
  <c r="AB170" i="1"/>
  <c r="AA170" i="1" s="1"/>
  <c r="AB174" i="1"/>
  <c r="AA174" i="1" s="1"/>
  <c r="AB175" i="1"/>
  <c r="AA175" i="1" s="1"/>
  <c r="AB176" i="1"/>
  <c r="AA176" i="1" s="1"/>
  <c r="AB177" i="1"/>
  <c r="AA177" i="1" s="1"/>
  <c r="AB178" i="1"/>
  <c r="AA178" i="1" s="1"/>
  <c r="AB179" i="1"/>
  <c r="AA179" i="1" s="1"/>
  <c r="AB180" i="1"/>
  <c r="AA180" i="1" s="1"/>
  <c r="AB181" i="1"/>
  <c r="AA181" i="1" s="1"/>
  <c r="AB182" i="1"/>
  <c r="AA182" i="1" s="1"/>
  <c r="AB183" i="1"/>
  <c r="AA183" i="1" s="1"/>
  <c r="AB196" i="1"/>
  <c r="AA196" i="1" s="1"/>
  <c r="AB197" i="1"/>
  <c r="AA197" i="1" s="1"/>
  <c r="AB198" i="1"/>
  <c r="AA198" i="1" s="1"/>
  <c r="Z8" i="1"/>
  <c r="Y8" i="1" s="1"/>
  <c r="Z9" i="1"/>
  <c r="Y9" i="1" s="1"/>
  <c r="Z11" i="1"/>
  <c r="Y11" i="1" s="1"/>
  <c r="Z12" i="1"/>
  <c r="Y12" i="1" s="1"/>
  <c r="Z13" i="1"/>
  <c r="Y13" i="1" s="1"/>
  <c r="Z17" i="1"/>
  <c r="Y17" i="1" s="1"/>
  <c r="Z18" i="1"/>
  <c r="Y18" i="1" s="1"/>
  <c r="Z19" i="1"/>
  <c r="Y19" i="1" s="1"/>
  <c r="Z20" i="1"/>
  <c r="Z22" i="1"/>
  <c r="Y22" i="1" s="1"/>
  <c r="Z29" i="1"/>
  <c r="Y29" i="1" s="1"/>
  <c r="Z30" i="1"/>
  <c r="Y30" i="1" s="1"/>
  <c r="Z31" i="1"/>
  <c r="Y31" i="1" s="1"/>
  <c r="Z32" i="1"/>
  <c r="Y32" i="1" s="1"/>
  <c r="Z33" i="1"/>
  <c r="Y33" i="1" s="1"/>
  <c r="Z34" i="1"/>
  <c r="Y34" i="1" s="1"/>
  <c r="Z35" i="1"/>
  <c r="Y35" i="1" s="1"/>
  <c r="Z37" i="1"/>
  <c r="Y37" i="1" s="1"/>
  <c r="Z38" i="1"/>
  <c r="Y38" i="1" s="1"/>
  <c r="Z39" i="1"/>
  <c r="Y39" i="1" s="1"/>
  <c r="Z40" i="1"/>
  <c r="Y40" i="1" s="1"/>
  <c r="Z41" i="1"/>
  <c r="Y41" i="1" s="1"/>
  <c r="Z42" i="1"/>
  <c r="Y42" i="1" s="1"/>
  <c r="Z43" i="1"/>
  <c r="Y43" i="1" s="1"/>
  <c r="Z47" i="1"/>
  <c r="Y47" i="1" s="1"/>
  <c r="Z48" i="1"/>
  <c r="Y48" i="1" s="1"/>
  <c r="Z49" i="1"/>
  <c r="Y49" i="1" s="1"/>
  <c r="Z50" i="1"/>
  <c r="Y50" i="1" s="1"/>
  <c r="Z51" i="1"/>
  <c r="Y51" i="1" s="1"/>
  <c r="Z53" i="1"/>
  <c r="Y53" i="1" s="1"/>
  <c r="Z54" i="1"/>
  <c r="Y54" i="1" s="1"/>
  <c r="Z55" i="1"/>
  <c r="Y55" i="1" s="1"/>
  <c r="Z56" i="1"/>
  <c r="Y56" i="1" s="1"/>
  <c r="Z57" i="1"/>
  <c r="Y57" i="1" s="1"/>
  <c r="Z58" i="1"/>
  <c r="Y58" i="1" s="1"/>
  <c r="Z59" i="1"/>
  <c r="Y59" i="1" s="1"/>
  <c r="Z61" i="1"/>
  <c r="Y61" i="1" s="1"/>
  <c r="Z62" i="1"/>
  <c r="Y62" i="1" s="1"/>
  <c r="Z63" i="1"/>
  <c r="Y63" i="1" s="1"/>
  <c r="Z64" i="1"/>
  <c r="Y64" i="1" s="1"/>
  <c r="Z65" i="1"/>
  <c r="Y65" i="1" s="1"/>
  <c r="Z67" i="1"/>
  <c r="Y67" i="1" s="1"/>
  <c r="Z68" i="1"/>
  <c r="Y68" i="1" s="1"/>
  <c r="Z69" i="1"/>
  <c r="Y69" i="1" s="1"/>
  <c r="Z70" i="1"/>
  <c r="Y70" i="1" s="1"/>
  <c r="Z71" i="1"/>
  <c r="Y71" i="1" s="1"/>
  <c r="Z72" i="1"/>
  <c r="Y72" i="1" s="1"/>
  <c r="Z74" i="1"/>
  <c r="Y74" i="1" s="1"/>
  <c r="Z75" i="1"/>
  <c r="Y75" i="1" s="1"/>
  <c r="Z76" i="1"/>
  <c r="Y76" i="1" s="1"/>
  <c r="Z78" i="1"/>
  <c r="Y78" i="1" s="1"/>
  <c r="Z82" i="1"/>
  <c r="Y82" i="1" s="1"/>
  <c r="Z87" i="1"/>
  <c r="Y87" i="1" s="1"/>
  <c r="Z88" i="1"/>
  <c r="Y88" i="1" s="1"/>
  <c r="Z89" i="1"/>
  <c r="Y89" i="1" s="1"/>
  <c r="Z103" i="1"/>
  <c r="Y103" i="1" s="1"/>
  <c r="Z104" i="1"/>
  <c r="Y104" i="1" s="1"/>
  <c r="Z105" i="1"/>
  <c r="Y105" i="1" s="1"/>
  <c r="Z107" i="1"/>
  <c r="Y107" i="1" s="1"/>
  <c r="Z108" i="1"/>
  <c r="Y108" i="1" s="1"/>
  <c r="Z109" i="1"/>
  <c r="Y109" i="1" s="1"/>
  <c r="Z111" i="1"/>
  <c r="Y111" i="1" s="1"/>
  <c r="Z112" i="1"/>
  <c r="Y112" i="1" s="1"/>
  <c r="Z113" i="1"/>
  <c r="Y113" i="1" s="1"/>
  <c r="Z114" i="1"/>
  <c r="Y114" i="1" s="1"/>
  <c r="Z115" i="1"/>
  <c r="Y115" i="1" s="1"/>
  <c r="Z116" i="1"/>
  <c r="Y116" i="1" s="1"/>
  <c r="Z118" i="1"/>
  <c r="Y118" i="1" s="1"/>
  <c r="Z119" i="1"/>
  <c r="Y119" i="1" s="1"/>
  <c r="Z121" i="1"/>
  <c r="Y121" i="1" s="1"/>
  <c r="Z122" i="1"/>
  <c r="Y122" i="1" s="1"/>
  <c r="Z123" i="1"/>
  <c r="Y123" i="1" s="1"/>
  <c r="Z124" i="1"/>
  <c r="Y124" i="1" s="1"/>
  <c r="Z125" i="1"/>
  <c r="Y125" i="1" s="1"/>
  <c r="Z126" i="1"/>
  <c r="Y126" i="1" s="1"/>
  <c r="Z127" i="1"/>
  <c r="Y127" i="1" s="1"/>
  <c r="Z128" i="1"/>
  <c r="Y128" i="1" s="1"/>
  <c r="Z129" i="1"/>
  <c r="Y129" i="1" s="1"/>
  <c r="Z130" i="1"/>
  <c r="Y130" i="1" s="1"/>
  <c r="Z134" i="1"/>
  <c r="Y134" i="1" s="1"/>
  <c r="Z135" i="1"/>
  <c r="Y135" i="1" s="1"/>
  <c r="Z136" i="1"/>
  <c r="Y136" i="1" s="1"/>
  <c r="Z137" i="1"/>
  <c r="Y137" i="1" s="1"/>
  <c r="Z138" i="1"/>
  <c r="Y138" i="1" s="1"/>
  <c r="Z139" i="1"/>
  <c r="Y139" i="1" s="1"/>
  <c r="Z140" i="1"/>
  <c r="Y140" i="1" s="1"/>
  <c r="Z141" i="1"/>
  <c r="Y141" i="1" s="1"/>
  <c r="Z142" i="1"/>
  <c r="Y142" i="1" s="1"/>
  <c r="Z143" i="1"/>
  <c r="Y143" i="1" s="1"/>
  <c r="Z144" i="1"/>
  <c r="Y144" i="1" s="1"/>
  <c r="Z145" i="1"/>
  <c r="Y145" i="1" s="1"/>
  <c r="Z146" i="1"/>
  <c r="Y146" i="1" s="1"/>
  <c r="Z147" i="1"/>
  <c r="Y147" i="1" s="1"/>
  <c r="Z148" i="1"/>
  <c r="Y148" i="1" s="1"/>
  <c r="Z150" i="1"/>
  <c r="Y150" i="1" s="1"/>
  <c r="Z151" i="1"/>
  <c r="Y151" i="1" s="1"/>
  <c r="Z157" i="1"/>
  <c r="Y157" i="1" s="1"/>
  <c r="Z158" i="1"/>
  <c r="Y158" i="1" s="1"/>
  <c r="Z159" i="1"/>
  <c r="Y159" i="1" s="1"/>
  <c r="Z160" i="1"/>
  <c r="Y160" i="1" s="1"/>
  <c r="Z161" i="1"/>
  <c r="Y161" i="1" s="1"/>
  <c r="Z169" i="1"/>
  <c r="Y169" i="1" s="1"/>
  <c r="Z170" i="1"/>
  <c r="Y170" i="1" s="1"/>
  <c r="Z174" i="1"/>
  <c r="Y174" i="1" s="1"/>
  <c r="Z175" i="1"/>
  <c r="Y175" i="1" s="1"/>
  <c r="Z176" i="1"/>
  <c r="Y176" i="1" s="1"/>
  <c r="Z177" i="1"/>
  <c r="Y177" i="1" s="1"/>
  <c r="Z178" i="1"/>
  <c r="Y178" i="1" s="1"/>
  <c r="Z179" i="1"/>
  <c r="Y179" i="1" s="1"/>
  <c r="Z180" i="1"/>
  <c r="Y180" i="1" s="1"/>
  <c r="Z181" i="1"/>
  <c r="Y181" i="1" s="1"/>
  <c r="Z182" i="1"/>
  <c r="Y182" i="1" s="1"/>
  <c r="Z183" i="1"/>
  <c r="Y183" i="1" s="1"/>
  <c r="Z196" i="1"/>
  <c r="Y196" i="1" s="1"/>
  <c r="Z197" i="1"/>
  <c r="Y197" i="1" s="1"/>
  <c r="Z198" i="1"/>
  <c r="Y198" i="1" s="1"/>
  <c r="AD46" i="2"/>
  <c r="AC46" i="2" s="1"/>
  <c r="AB46" i="2"/>
  <c r="AA46" i="2" s="1"/>
  <c r="Z46" i="2"/>
  <c r="Y46" i="2" s="1"/>
  <c r="X46" i="2"/>
  <c r="V46" i="2" s="1"/>
  <c r="W46" i="2"/>
  <c r="AD45" i="2"/>
  <c r="AC45" i="2" s="1"/>
  <c r="AB45" i="2"/>
  <c r="AA45" i="2" s="1"/>
  <c r="Z45" i="2"/>
  <c r="Y45" i="2" s="1"/>
  <c r="X45" i="2"/>
  <c r="V45" i="2" s="1"/>
  <c r="W45" i="2"/>
  <c r="AD44" i="2"/>
  <c r="AC44" i="2" s="1"/>
  <c r="AB44" i="2"/>
  <c r="AA44" i="2" s="1"/>
  <c r="Z44" i="2"/>
  <c r="Y44" i="2" s="1"/>
  <c r="X44" i="2"/>
  <c r="V44" i="2" s="1"/>
  <c r="W44" i="2"/>
  <c r="AD43" i="2"/>
  <c r="AC43" i="2" s="1"/>
  <c r="AB43" i="2"/>
  <c r="AA43" i="2" s="1"/>
  <c r="Z43" i="2"/>
  <c r="Y43" i="2" s="1"/>
  <c r="X43" i="2"/>
  <c r="V43" i="2" s="1"/>
  <c r="W43" i="2"/>
  <c r="AD42" i="2"/>
  <c r="AC42" i="2" s="1"/>
  <c r="AB42" i="2"/>
  <c r="AA42" i="2" s="1"/>
  <c r="Z42" i="2"/>
  <c r="Y42" i="2" s="1"/>
  <c r="X42" i="2"/>
  <c r="V42" i="2" s="1"/>
  <c r="W42" i="2"/>
  <c r="AD41" i="2"/>
  <c r="AC41" i="2" s="1"/>
  <c r="AB41" i="2"/>
  <c r="AA41" i="2" s="1"/>
  <c r="Z41" i="2"/>
  <c r="Y41" i="2" s="1"/>
  <c r="X41" i="2"/>
  <c r="V41" i="2" s="1"/>
  <c r="W41" i="2"/>
  <c r="AD40" i="2"/>
  <c r="AC40" i="2" s="1"/>
  <c r="AB40" i="2"/>
  <c r="AA40" i="2" s="1"/>
  <c r="Z40" i="2"/>
  <c r="Y40" i="2" s="1"/>
  <c r="X40" i="2"/>
  <c r="V40" i="2" s="1"/>
  <c r="W40" i="2"/>
  <c r="AD39" i="2"/>
  <c r="AC39" i="2" s="1"/>
  <c r="AB39" i="2"/>
  <c r="AA39" i="2" s="1"/>
  <c r="Z39" i="2"/>
  <c r="Y39" i="2" s="1"/>
  <c r="X39" i="2"/>
  <c r="V39" i="2" s="1"/>
  <c r="W39" i="2"/>
  <c r="AD38" i="2"/>
  <c r="AC38" i="2" s="1"/>
  <c r="AB38" i="2"/>
  <c r="AA38" i="2" s="1"/>
  <c r="Z38" i="2"/>
  <c r="Y38" i="2" s="1"/>
  <c r="X38" i="2"/>
  <c r="V38" i="2" s="1"/>
  <c r="W38" i="2"/>
  <c r="AD37" i="2"/>
  <c r="AC37" i="2" s="1"/>
  <c r="AB37" i="2"/>
  <c r="AA37" i="2" s="1"/>
  <c r="Z37" i="2"/>
  <c r="Y37" i="2" s="1"/>
  <c r="X37" i="2"/>
  <c r="V37" i="2" s="1"/>
  <c r="W37" i="2"/>
  <c r="AD36" i="2"/>
  <c r="AC36" i="2" s="1"/>
  <c r="AB36" i="2"/>
  <c r="AA36" i="2" s="1"/>
  <c r="Z36" i="2"/>
  <c r="Y36" i="2" s="1"/>
  <c r="X36" i="2"/>
  <c r="V36" i="2" s="1"/>
  <c r="W36" i="2"/>
  <c r="AD35" i="2"/>
  <c r="AC35" i="2" s="1"/>
  <c r="AB35" i="2"/>
  <c r="AA35" i="2" s="1"/>
  <c r="Z35" i="2"/>
  <c r="Y35" i="2" s="1"/>
  <c r="X35" i="2"/>
  <c r="V35" i="2" s="1"/>
  <c r="W35" i="2"/>
  <c r="AD34" i="2"/>
  <c r="AC34" i="2" s="1"/>
  <c r="AB34" i="2"/>
  <c r="AA34" i="2" s="1"/>
  <c r="Z34" i="2"/>
  <c r="Y34" i="2" s="1"/>
  <c r="X34" i="2"/>
  <c r="V34" i="2" s="1"/>
  <c r="W34" i="2"/>
  <c r="AD33" i="2"/>
  <c r="AC33" i="2" s="1"/>
  <c r="AB33" i="2"/>
  <c r="AA33" i="2" s="1"/>
  <c r="Z33" i="2"/>
  <c r="Y33" i="2" s="1"/>
  <c r="X33" i="2"/>
  <c r="V33" i="2" s="1"/>
  <c r="W33" i="2"/>
  <c r="AD32" i="2"/>
  <c r="AC32" i="2" s="1"/>
  <c r="AB32" i="2"/>
  <c r="AA32" i="2"/>
  <c r="Z32" i="2"/>
  <c r="Y32" i="2" s="1"/>
  <c r="X32" i="2"/>
  <c r="W32" i="2"/>
  <c r="V32" i="2"/>
  <c r="AD31" i="2"/>
  <c r="AC31" i="2" s="1"/>
  <c r="AB31" i="2"/>
  <c r="AA31" i="2" s="1"/>
  <c r="Z31" i="2"/>
  <c r="Y31" i="2" s="1"/>
  <c r="X31" i="2"/>
  <c r="V31" i="2" s="1"/>
  <c r="W31" i="2"/>
  <c r="AD30" i="2"/>
  <c r="AC30" i="2" s="1"/>
  <c r="AB30" i="2"/>
  <c r="AA30" i="2" s="1"/>
  <c r="Z30" i="2"/>
  <c r="Y30" i="2" s="1"/>
  <c r="X30" i="2"/>
  <c r="V30" i="2" s="1"/>
  <c r="W30" i="2"/>
  <c r="AD29" i="2"/>
  <c r="AC29" i="2" s="1"/>
  <c r="AB29" i="2"/>
  <c r="AA29" i="2" s="1"/>
  <c r="Z29" i="2"/>
  <c r="Y29" i="2" s="1"/>
  <c r="X29" i="2"/>
  <c r="W29" i="2"/>
  <c r="V29" i="2"/>
  <c r="AD28" i="2"/>
  <c r="AC28" i="2" s="1"/>
  <c r="AB28" i="2"/>
  <c r="AA28" i="2" s="1"/>
  <c r="Z28" i="2"/>
  <c r="Y28" i="2" s="1"/>
  <c r="X28" i="2"/>
  <c r="V28" i="2" s="1"/>
  <c r="W28" i="2"/>
  <c r="AD27" i="2"/>
  <c r="AC27" i="2" s="1"/>
  <c r="AB27" i="2"/>
  <c r="AA27" i="2" s="1"/>
  <c r="Z27" i="2"/>
  <c r="Y27" i="2" s="1"/>
  <c r="X27" i="2"/>
  <c r="V27" i="2" s="1"/>
  <c r="W27" i="2"/>
  <c r="AD26" i="2"/>
  <c r="AC26" i="2" s="1"/>
  <c r="AB26" i="2"/>
  <c r="AA26" i="2" s="1"/>
  <c r="Z26" i="2"/>
  <c r="Y26" i="2" s="1"/>
  <c r="X26" i="2"/>
  <c r="V26" i="2" s="1"/>
  <c r="W26" i="2"/>
  <c r="AD25" i="2"/>
  <c r="AC25" i="2" s="1"/>
  <c r="AB25" i="2"/>
  <c r="AA25" i="2" s="1"/>
  <c r="Z25" i="2"/>
  <c r="Y25" i="2" s="1"/>
  <c r="X25" i="2"/>
  <c r="V25" i="2" s="1"/>
  <c r="W25" i="2"/>
  <c r="AD24" i="2"/>
  <c r="AC24" i="2" s="1"/>
  <c r="AB24" i="2"/>
  <c r="AA24" i="2" s="1"/>
  <c r="Z24" i="2"/>
  <c r="Y24" i="2" s="1"/>
  <c r="X24" i="2"/>
  <c r="V24" i="2" s="1"/>
  <c r="W24" i="2"/>
  <c r="AD23" i="2"/>
  <c r="AC23" i="2" s="1"/>
  <c r="AB23" i="2"/>
  <c r="AA23" i="2" s="1"/>
  <c r="Z23" i="2"/>
  <c r="Y23" i="2" s="1"/>
  <c r="X23" i="2"/>
  <c r="V23" i="2" s="1"/>
  <c r="W23" i="2"/>
  <c r="AD22" i="2"/>
  <c r="AC22" i="2" s="1"/>
  <c r="AB22" i="2"/>
  <c r="AA22" i="2" s="1"/>
  <c r="Z22" i="2"/>
  <c r="Y22" i="2" s="1"/>
  <c r="X22" i="2"/>
  <c r="V22" i="2" s="1"/>
  <c r="W22" i="2"/>
  <c r="AD21" i="2"/>
  <c r="AC21" i="2" s="1"/>
  <c r="AB21" i="2"/>
  <c r="AA21" i="2" s="1"/>
  <c r="Z21" i="2"/>
  <c r="Y21" i="2" s="1"/>
  <c r="X21" i="2"/>
  <c r="V21" i="2" s="1"/>
  <c r="W21" i="2"/>
  <c r="AD20" i="2"/>
  <c r="AC20" i="2" s="1"/>
  <c r="AB20" i="2"/>
  <c r="AA20" i="2" s="1"/>
  <c r="Z20" i="2"/>
  <c r="Y20" i="2" s="1"/>
  <c r="X20" i="2"/>
  <c r="V20" i="2" s="1"/>
  <c r="W20" i="2"/>
  <c r="AD19" i="2"/>
  <c r="AC19" i="2" s="1"/>
  <c r="AB19" i="2"/>
  <c r="AA19" i="2" s="1"/>
  <c r="Z19" i="2"/>
  <c r="Y19" i="2" s="1"/>
  <c r="X19" i="2"/>
  <c r="V19" i="2" s="1"/>
  <c r="W19" i="2"/>
  <c r="AD18" i="2"/>
  <c r="AC18" i="2" s="1"/>
  <c r="AB18" i="2"/>
  <c r="AA18" i="2" s="1"/>
  <c r="Z18" i="2"/>
  <c r="Y18" i="2" s="1"/>
  <c r="X18" i="2"/>
  <c r="V18" i="2" s="1"/>
  <c r="W18" i="2"/>
  <c r="AD17" i="2"/>
  <c r="AC17" i="2" s="1"/>
  <c r="AB17" i="2"/>
  <c r="AA17" i="2" s="1"/>
  <c r="Z17" i="2"/>
  <c r="Y17" i="2" s="1"/>
  <c r="X17" i="2"/>
  <c r="V17" i="2" s="1"/>
  <c r="W17" i="2"/>
  <c r="AD16" i="2"/>
  <c r="AC16" i="2" s="1"/>
  <c r="AB16" i="2"/>
  <c r="AA16" i="2" s="1"/>
  <c r="Z16" i="2"/>
  <c r="Y16" i="2" s="1"/>
  <c r="X16" i="2"/>
  <c r="V16" i="2" s="1"/>
  <c r="W16" i="2"/>
  <c r="AD15" i="2"/>
  <c r="AC15" i="2" s="1"/>
  <c r="AB15" i="2"/>
  <c r="AA15" i="2" s="1"/>
  <c r="Z15" i="2"/>
  <c r="Y15" i="2" s="1"/>
  <c r="X15" i="2"/>
  <c r="V15" i="2" s="1"/>
  <c r="W15" i="2"/>
  <c r="AD14" i="2"/>
  <c r="AC14" i="2" s="1"/>
  <c r="AB14" i="2"/>
  <c r="AA14" i="2" s="1"/>
  <c r="Z14" i="2"/>
  <c r="Y14" i="2" s="1"/>
  <c r="X14" i="2"/>
  <c r="V14" i="2" s="1"/>
  <c r="W14" i="2"/>
  <c r="AD13" i="2"/>
  <c r="AC13" i="2" s="1"/>
  <c r="AB13" i="2"/>
  <c r="AA13" i="2" s="1"/>
  <c r="Z13" i="2"/>
  <c r="Y13" i="2" s="1"/>
  <c r="X13" i="2"/>
  <c r="V13" i="2" s="1"/>
  <c r="W13" i="2"/>
  <c r="AD12" i="2"/>
  <c r="AC12" i="2" s="1"/>
  <c r="AB12" i="2"/>
  <c r="AA12" i="2" s="1"/>
  <c r="Z12" i="2"/>
  <c r="Y12" i="2" s="1"/>
  <c r="X12" i="2"/>
  <c r="V12" i="2" s="1"/>
  <c r="W12" i="2"/>
  <c r="AD11" i="2"/>
  <c r="AC11" i="2" s="1"/>
  <c r="AB11" i="2"/>
  <c r="AA11" i="2" s="1"/>
  <c r="Z11" i="2"/>
  <c r="Y11" i="2" s="1"/>
  <c r="X11" i="2"/>
  <c r="V11" i="2" s="1"/>
  <c r="W11" i="2"/>
  <c r="AD10" i="2"/>
  <c r="AC10" i="2" s="1"/>
  <c r="AB10" i="2"/>
  <c r="AA10" i="2" s="1"/>
  <c r="Z10" i="2"/>
  <c r="Y10" i="2" s="1"/>
  <c r="X10" i="2"/>
  <c r="V10" i="2" s="1"/>
  <c r="W10" i="2"/>
  <c r="AD9" i="2"/>
  <c r="AC9" i="2" s="1"/>
  <c r="AB9" i="2"/>
  <c r="AA9" i="2" s="1"/>
  <c r="Z9" i="2"/>
  <c r="Y9" i="2" s="1"/>
  <c r="X9" i="2"/>
  <c r="V9" i="2" s="1"/>
  <c r="W9" i="2"/>
  <c r="AD8" i="2"/>
  <c r="AC8" i="2" s="1"/>
  <c r="AB8" i="2"/>
  <c r="AA8" i="2" s="1"/>
  <c r="Z8" i="2"/>
  <c r="Y8" i="2" s="1"/>
  <c r="X8" i="2"/>
  <c r="V8" i="2" s="1"/>
  <c r="W8" i="2"/>
  <c r="AD7" i="2"/>
  <c r="AC7" i="2" s="1"/>
  <c r="AB7" i="2"/>
  <c r="AA7" i="2" s="1"/>
  <c r="Z7" i="2"/>
  <c r="Y7" i="2" s="1"/>
  <c r="X7" i="2"/>
  <c r="V7" i="2" s="1"/>
  <c r="W7" i="2"/>
  <c r="W4" i="2" s="1"/>
  <c r="U4" i="2"/>
  <c r="AD198" i="1"/>
  <c r="AC198" i="1" s="1"/>
  <c r="X198" i="1"/>
  <c r="V198" i="1" s="1"/>
  <c r="W198" i="1"/>
  <c r="AD197" i="1"/>
  <c r="AC197" i="1" s="1"/>
  <c r="X197" i="1"/>
  <c r="V197" i="1" s="1"/>
  <c r="W197" i="1"/>
  <c r="AD196" i="1"/>
  <c r="AC196" i="1" s="1"/>
  <c r="X196" i="1"/>
  <c r="V196" i="1" s="1"/>
  <c r="W196" i="1"/>
  <c r="AD183" i="1"/>
  <c r="AC183" i="1" s="1"/>
  <c r="X183" i="1"/>
  <c r="W183" i="1"/>
  <c r="AD182" i="1"/>
  <c r="AC182" i="1" s="1"/>
  <c r="X182" i="1"/>
  <c r="W182" i="1"/>
  <c r="AD181" i="1"/>
  <c r="AC181" i="1" s="1"/>
  <c r="X181" i="1"/>
  <c r="W181" i="1"/>
  <c r="AD180" i="1"/>
  <c r="AC180" i="1" s="1"/>
  <c r="X180" i="1"/>
  <c r="W180" i="1"/>
  <c r="AD179" i="1"/>
  <c r="AC179" i="1" s="1"/>
  <c r="X179" i="1"/>
  <c r="W179" i="1"/>
  <c r="AD178" i="1"/>
  <c r="AC178" i="1" s="1"/>
  <c r="X178" i="1"/>
  <c r="W178" i="1"/>
  <c r="AD177" i="1"/>
  <c r="AC177" i="1" s="1"/>
  <c r="X177" i="1"/>
  <c r="W177" i="1"/>
  <c r="AD176" i="1"/>
  <c r="AC176" i="1" s="1"/>
  <c r="X176" i="1"/>
  <c r="W176" i="1"/>
  <c r="AD175" i="1"/>
  <c r="AC175" i="1" s="1"/>
  <c r="X175" i="1"/>
  <c r="W175" i="1"/>
  <c r="AD174" i="1"/>
  <c r="AC174" i="1" s="1"/>
  <c r="X174" i="1"/>
  <c r="W174" i="1"/>
  <c r="V174" i="1"/>
  <c r="AD170" i="1"/>
  <c r="AC170" i="1" s="1"/>
  <c r="X170" i="1"/>
  <c r="W170" i="1"/>
  <c r="AD169" i="1"/>
  <c r="AC169" i="1" s="1"/>
  <c r="X169" i="1"/>
  <c r="W169" i="1"/>
  <c r="AD161" i="1"/>
  <c r="AC161" i="1" s="1"/>
  <c r="X161" i="1"/>
  <c r="V161" i="1" s="1"/>
  <c r="W161" i="1"/>
  <c r="AD160" i="1"/>
  <c r="AC160" i="1" s="1"/>
  <c r="X160" i="1"/>
  <c r="V160" i="1" s="1"/>
  <c r="W160" i="1"/>
  <c r="AD159" i="1"/>
  <c r="AC159" i="1" s="1"/>
  <c r="X159" i="1"/>
  <c r="V159" i="1" s="1"/>
  <c r="W159" i="1"/>
  <c r="AD158" i="1"/>
  <c r="AC158" i="1" s="1"/>
  <c r="X158" i="1"/>
  <c r="V158" i="1" s="1"/>
  <c r="W158" i="1"/>
  <c r="AD157" i="1"/>
  <c r="AC157" i="1" s="1"/>
  <c r="X157" i="1"/>
  <c r="V157" i="1" s="1"/>
  <c r="W157" i="1"/>
  <c r="AD151" i="1"/>
  <c r="AC151" i="1" s="1"/>
  <c r="X151" i="1"/>
  <c r="V151" i="1" s="1"/>
  <c r="W151" i="1"/>
  <c r="AD150" i="1"/>
  <c r="AC150" i="1" s="1"/>
  <c r="X150" i="1"/>
  <c r="V150" i="1" s="1"/>
  <c r="W150" i="1"/>
  <c r="AD148" i="1"/>
  <c r="AC148" i="1" s="1"/>
  <c r="X148" i="1"/>
  <c r="V148" i="1" s="1"/>
  <c r="W148" i="1"/>
  <c r="AD147" i="1"/>
  <c r="AC147" i="1" s="1"/>
  <c r="X147" i="1"/>
  <c r="V147" i="1" s="1"/>
  <c r="W147" i="1"/>
  <c r="AD146" i="1"/>
  <c r="AC146" i="1" s="1"/>
  <c r="X146" i="1"/>
  <c r="V146" i="1" s="1"/>
  <c r="W146" i="1"/>
  <c r="AD145" i="1"/>
  <c r="AC145" i="1" s="1"/>
  <c r="X145" i="1"/>
  <c r="V145" i="1" s="1"/>
  <c r="W145" i="1"/>
  <c r="AD144" i="1"/>
  <c r="AC144" i="1" s="1"/>
  <c r="X144" i="1"/>
  <c r="V144" i="1" s="1"/>
  <c r="W144" i="1"/>
  <c r="AD143" i="1"/>
  <c r="AC143" i="1" s="1"/>
  <c r="X143" i="1"/>
  <c r="V143" i="1" s="1"/>
  <c r="W143" i="1"/>
  <c r="AD142" i="1"/>
  <c r="AC142" i="1" s="1"/>
  <c r="X142" i="1"/>
  <c r="V142" i="1" s="1"/>
  <c r="W142" i="1"/>
  <c r="AD141" i="1"/>
  <c r="AC141" i="1" s="1"/>
  <c r="X141" i="1"/>
  <c r="V141" i="1" s="1"/>
  <c r="W141" i="1"/>
  <c r="AD140" i="1"/>
  <c r="AC140" i="1" s="1"/>
  <c r="X140" i="1"/>
  <c r="V140" i="1" s="1"/>
  <c r="W140" i="1"/>
  <c r="AD139" i="1"/>
  <c r="AC139" i="1" s="1"/>
  <c r="X139" i="1"/>
  <c r="V139" i="1" s="1"/>
  <c r="W139" i="1"/>
  <c r="AD138" i="1"/>
  <c r="AC138" i="1" s="1"/>
  <c r="X138" i="1"/>
  <c r="V138" i="1" s="1"/>
  <c r="W138" i="1"/>
  <c r="AD137" i="1"/>
  <c r="AC137" i="1" s="1"/>
  <c r="X137" i="1"/>
  <c r="V137" i="1" s="1"/>
  <c r="W137" i="1"/>
  <c r="AD136" i="1"/>
  <c r="AC136" i="1" s="1"/>
  <c r="X136" i="1"/>
  <c r="V136" i="1" s="1"/>
  <c r="W136" i="1"/>
  <c r="AD135" i="1"/>
  <c r="AC135" i="1" s="1"/>
  <c r="X135" i="1"/>
  <c r="V135" i="1" s="1"/>
  <c r="W135" i="1"/>
  <c r="AD134" i="1"/>
  <c r="AC134" i="1" s="1"/>
  <c r="X134" i="1"/>
  <c r="V134" i="1" s="1"/>
  <c r="W134" i="1"/>
  <c r="AD130" i="1"/>
  <c r="AC130" i="1" s="1"/>
  <c r="X130" i="1"/>
  <c r="V130" i="1" s="1"/>
  <c r="W130" i="1"/>
  <c r="AD129" i="1"/>
  <c r="AC129" i="1" s="1"/>
  <c r="X129" i="1"/>
  <c r="V129" i="1" s="1"/>
  <c r="W129" i="1"/>
  <c r="AD128" i="1"/>
  <c r="AC128" i="1" s="1"/>
  <c r="X128" i="1"/>
  <c r="V128" i="1" s="1"/>
  <c r="W128" i="1"/>
  <c r="AD127" i="1"/>
  <c r="AC127" i="1" s="1"/>
  <c r="X127" i="1"/>
  <c r="V127" i="1" s="1"/>
  <c r="W127" i="1"/>
  <c r="AD126" i="1"/>
  <c r="AC126" i="1" s="1"/>
  <c r="X126" i="1"/>
  <c r="V126" i="1" s="1"/>
  <c r="W126" i="1"/>
  <c r="AD125" i="1"/>
  <c r="AC125" i="1" s="1"/>
  <c r="X125" i="1"/>
  <c r="V125" i="1" s="1"/>
  <c r="W125" i="1"/>
  <c r="AD124" i="1"/>
  <c r="AC124" i="1" s="1"/>
  <c r="X124" i="1"/>
  <c r="V124" i="1" s="1"/>
  <c r="W124" i="1"/>
  <c r="AD123" i="1"/>
  <c r="AC123" i="1" s="1"/>
  <c r="X123" i="1"/>
  <c r="V123" i="1" s="1"/>
  <c r="W123" i="1"/>
  <c r="AD122" i="1"/>
  <c r="AC122" i="1" s="1"/>
  <c r="X122" i="1"/>
  <c r="V122" i="1" s="1"/>
  <c r="W122" i="1"/>
  <c r="AD121" i="1"/>
  <c r="AC121" i="1" s="1"/>
  <c r="X121" i="1"/>
  <c r="V121" i="1" s="1"/>
  <c r="W121" i="1"/>
  <c r="AD119" i="1"/>
  <c r="AC119" i="1" s="1"/>
  <c r="X119" i="1"/>
  <c r="V119" i="1" s="1"/>
  <c r="W119" i="1"/>
  <c r="AD118" i="1"/>
  <c r="AC118" i="1" s="1"/>
  <c r="X118" i="1"/>
  <c r="V118" i="1" s="1"/>
  <c r="W118" i="1"/>
  <c r="AD116" i="1"/>
  <c r="AC116" i="1" s="1"/>
  <c r="X116" i="1"/>
  <c r="V116" i="1" s="1"/>
  <c r="W116" i="1"/>
  <c r="AD115" i="1"/>
  <c r="AC115" i="1" s="1"/>
  <c r="X115" i="1"/>
  <c r="V115" i="1" s="1"/>
  <c r="W115" i="1"/>
  <c r="AD114" i="1"/>
  <c r="AC114" i="1" s="1"/>
  <c r="AA114" i="1"/>
  <c r="X114" i="1"/>
  <c r="V114" i="1" s="1"/>
  <c r="W114" i="1"/>
  <c r="AD113" i="1"/>
  <c r="AC113" i="1" s="1"/>
  <c r="X113" i="1"/>
  <c r="V113" i="1" s="1"/>
  <c r="W113" i="1"/>
  <c r="AD112" i="1"/>
  <c r="AC112" i="1" s="1"/>
  <c r="X112" i="1"/>
  <c r="V112" i="1" s="1"/>
  <c r="W112" i="1"/>
  <c r="AD111" i="1"/>
  <c r="AC111" i="1" s="1"/>
  <c r="X111" i="1"/>
  <c r="V111" i="1" s="1"/>
  <c r="W111" i="1"/>
  <c r="AD109" i="1"/>
  <c r="AC109" i="1" s="1"/>
  <c r="X109" i="1"/>
  <c r="V109" i="1" s="1"/>
  <c r="W109" i="1"/>
  <c r="AD108" i="1"/>
  <c r="AC108" i="1" s="1"/>
  <c r="X108" i="1"/>
  <c r="V108" i="1" s="1"/>
  <c r="W108" i="1"/>
  <c r="AD107" i="1"/>
  <c r="AC107" i="1" s="1"/>
  <c r="X107" i="1"/>
  <c r="V107" i="1" s="1"/>
  <c r="W107" i="1"/>
  <c r="AD105" i="1"/>
  <c r="AC105" i="1" s="1"/>
  <c r="X105" i="1"/>
  <c r="V105" i="1" s="1"/>
  <c r="W105" i="1"/>
  <c r="AD104" i="1"/>
  <c r="AC104" i="1" s="1"/>
  <c r="X104" i="1"/>
  <c r="V104" i="1" s="1"/>
  <c r="W104" i="1"/>
  <c r="AD103" i="1"/>
  <c r="AC103" i="1" s="1"/>
  <c r="X103" i="1"/>
  <c r="V103" i="1" s="1"/>
  <c r="W103" i="1"/>
  <c r="AD89" i="1"/>
  <c r="AC89" i="1" s="1"/>
  <c r="X89" i="1"/>
  <c r="V89" i="1" s="1"/>
  <c r="W89" i="1"/>
  <c r="AD88" i="1"/>
  <c r="AC88" i="1" s="1"/>
  <c r="X88" i="1"/>
  <c r="V88" i="1" s="1"/>
  <c r="W88" i="1"/>
  <c r="AD87" i="1"/>
  <c r="AC87" i="1" s="1"/>
  <c r="X87" i="1"/>
  <c r="V87" i="1" s="1"/>
  <c r="W87" i="1"/>
  <c r="AD82" i="1"/>
  <c r="AC82" i="1" s="1"/>
  <c r="X82" i="1"/>
  <c r="V82" i="1" s="1"/>
  <c r="W82" i="1"/>
  <c r="AD78" i="1"/>
  <c r="AC78" i="1" s="1"/>
  <c r="X78" i="1"/>
  <c r="V78" i="1" s="1"/>
  <c r="W78" i="1"/>
  <c r="AD76" i="1"/>
  <c r="AC76" i="1" s="1"/>
  <c r="X76" i="1"/>
  <c r="W76" i="1"/>
  <c r="AD75" i="1"/>
  <c r="AC75" i="1" s="1"/>
  <c r="X75" i="1"/>
  <c r="W75" i="1"/>
  <c r="AD74" i="1"/>
  <c r="AC74" i="1" s="1"/>
  <c r="X74" i="1"/>
  <c r="W74" i="1"/>
  <c r="AD72" i="1"/>
  <c r="AC72" i="1" s="1"/>
  <c r="X72" i="1"/>
  <c r="V72" i="1" s="1"/>
  <c r="W72" i="1"/>
  <c r="AD71" i="1"/>
  <c r="AC71" i="1" s="1"/>
  <c r="X71" i="1"/>
  <c r="V71" i="1" s="1"/>
  <c r="W71" i="1"/>
  <c r="AD70" i="1"/>
  <c r="AC70" i="1" s="1"/>
  <c r="X70" i="1"/>
  <c r="V70" i="1" s="1"/>
  <c r="W70" i="1"/>
  <c r="AD69" i="1"/>
  <c r="AC69" i="1" s="1"/>
  <c r="X69" i="1"/>
  <c r="V69" i="1" s="1"/>
  <c r="W69" i="1"/>
  <c r="AD68" i="1"/>
  <c r="AC68" i="1" s="1"/>
  <c r="X68" i="1"/>
  <c r="V68" i="1" s="1"/>
  <c r="W68" i="1"/>
  <c r="AD67" i="1"/>
  <c r="AC67" i="1" s="1"/>
  <c r="X67" i="1"/>
  <c r="V67" i="1" s="1"/>
  <c r="W67" i="1"/>
  <c r="AD65" i="1"/>
  <c r="AC65" i="1" s="1"/>
  <c r="X65" i="1"/>
  <c r="V65" i="1" s="1"/>
  <c r="W65" i="1"/>
  <c r="AD64" i="1"/>
  <c r="AC64" i="1" s="1"/>
  <c r="X64" i="1"/>
  <c r="V64" i="1" s="1"/>
  <c r="W64" i="1"/>
  <c r="AD63" i="1"/>
  <c r="AC63" i="1" s="1"/>
  <c r="X63" i="1"/>
  <c r="V63" i="1" s="1"/>
  <c r="W63" i="1"/>
  <c r="AD62" i="1"/>
  <c r="AC62" i="1" s="1"/>
  <c r="X62" i="1"/>
  <c r="V62" i="1" s="1"/>
  <c r="W62" i="1"/>
  <c r="AD61" i="1"/>
  <c r="AC61" i="1" s="1"/>
  <c r="X61" i="1"/>
  <c r="V61" i="1" s="1"/>
  <c r="W61" i="1"/>
  <c r="AD59" i="1"/>
  <c r="AC59" i="1" s="1"/>
  <c r="X59" i="1"/>
  <c r="V59" i="1" s="1"/>
  <c r="W59" i="1"/>
  <c r="AD58" i="1"/>
  <c r="AC58" i="1" s="1"/>
  <c r="X58" i="1"/>
  <c r="V58" i="1" s="1"/>
  <c r="W58" i="1"/>
  <c r="AD57" i="1"/>
  <c r="AC57" i="1" s="1"/>
  <c r="X57" i="1"/>
  <c r="V57" i="1" s="1"/>
  <c r="W57" i="1"/>
  <c r="AD56" i="1"/>
  <c r="AC56" i="1" s="1"/>
  <c r="X56" i="1"/>
  <c r="V56" i="1" s="1"/>
  <c r="W56" i="1"/>
  <c r="AD55" i="1"/>
  <c r="AC55" i="1" s="1"/>
  <c r="X55" i="1"/>
  <c r="V55" i="1" s="1"/>
  <c r="W55" i="1"/>
  <c r="AD54" i="1"/>
  <c r="AC54" i="1" s="1"/>
  <c r="X54" i="1"/>
  <c r="V54" i="1" s="1"/>
  <c r="W54" i="1"/>
  <c r="AD53" i="1"/>
  <c r="AC53" i="1" s="1"/>
  <c r="X53" i="1"/>
  <c r="V53" i="1" s="1"/>
  <c r="W53" i="1"/>
  <c r="AD51" i="1"/>
  <c r="AC51" i="1" s="1"/>
  <c r="X51" i="1"/>
  <c r="V51" i="1" s="1"/>
  <c r="W51" i="1"/>
  <c r="AD50" i="1"/>
  <c r="AC50" i="1" s="1"/>
  <c r="AA50" i="1"/>
  <c r="X50" i="1"/>
  <c r="V50" i="1" s="1"/>
  <c r="W50" i="1"/>
  <c r="AD49" i="1"/>
  <c r="AC49" i="1" s="1"/>
  <c r="X49" i="1"/>
  <c r="V49" i="1" s="1"/>
  <c r="W49" i="1"/>
  <c r="AD48" i="1"/>
  <c r="AC48" i="1" s="1"/>
  <c r="X48" i="1"/>
  <c r="V48" i="1" s="1"/>
  <c r="W48" i="1"/>
  <c r="AD47" i="1"/>
  <c r="AC47" i="1" s="1"/>
  <c r="X47" i="1"/>
  <c r="V47" i="1" s="1"/>
  <c r="W47" i="1"/>
  <c r="AD43" i="1"/>
  <c r="AC43" i="1" s="1"/>
  <c r="X43" i="1"/>
  <c r="V43" i="1" s="1"/>
  <c r="W43" i="1"/>
  <c r="AD42" i="1"/>
  <c r="AC42" i="1" s="1"/>
  <c r="X42" i="1"/>
  <c r="V42" i="1" s="1"/>
  <c r="W42" i="1"/>
  <c r="AD41" i="1"/>
  <c r="AC41" i="1" s="1"/>
  <c r="X41" i="1"/>
  <c r="V41" i="1" s="1"/>
  <c r="W41" i="1"/>
  <c r="AD40" i="1"/>
  <c r="AC40" i="1" s="1"/>
  <c r="X40" i="1"/>
  <c r="V40" i="1" s="1"/>
  <c r="W40" i="1"/>
  <c r="AD39" i="1"/>
  <c r="AC39" i="1" s="1"/>
  <c r="X39" i="1"/>
  <c r="V39" i="1" s="1"/>
  <c r="W39" i="1"/>
  <c r="AD38" i="1"/>
  <c r="AC38" i="1" s="1"/>
  <c r="X38" i="1"/>
  <c r="V38" i="1" s="1"/>
  <c r="W38" i="1"/>
  <c r="AD37" i="1"/>
  <c r="AC37" i="1" s="1"/>
  <c r="X37" i="1"/>
  <c r="V37" i="1" s="1"/>
  <c r="W37" i="1"/>
  <c r="AD35" i="1"/>
  <c r="AC35" i="1" s="1"/>
  <c r="X35" i="1"/>
  <c r="V35" i="1" s="1"/>
  <c r="W35" i="1"/>
  <c r="AD34" i="1"/>
  <c r="AC34" i="1" s="1"/>
  <c r="X34" i="1"/>
  <c r="V34" i="1" s="1"/>
  <c r="W34" i="1"/>
  <c r="AD33" i="1"/>
  <c r="AC33" i="1" s="1"/>
  <c r="AA33" i="1"/>
  <c r="X33" i="1"/>
  <c r="V33" i="1" s="1"/>
  <c r="W33" i="1"/>
  <c r="AD32" i="1"/>
  <c r="AC32" i="1" s="1"/>
  <c r="X32" i="1"/>
  <c r="V32" i="1" s="1"/>
  <c r="W32" i="1"/>
  <c r="AD31" i="1"/>
  <c r="AC31" i="1" s="1"/>
  <c r="X31" i="1"/>
  <c r="V31" i="1" s="1"/>
  <c r="W31" i="1"/>
  <c r="AD30" i="1"/>
  <c r="AC30" i="1" s="1"/>
  <c r="X30" i="1"/>
  <c r="V30" i="1" s="1"/>
  <c r="W30" i="1"/>
  <c r="AD29" i="1"/>
  <c r="AC29" i="1" s="1"/>
  <c r="X29" i="1"/>
  <c r="V29" i="1" s="1"/>
  <c r="W29" i="1"/>
  <c r="AD22" i="1"/>
  <c r="AC22" i="1" s="1"/>
  <c r="X22" i="1"/>
  <c r="V22" i="1" s="1"/>
  <c r="W22" i="1"/>
  <c r="AD20" i="1"/>
  <c r="AC20" i="1" s="1"/>
  <c r="Y20" i="1"/>
  <c r="X20" i="1" s="1"/>
  <c r="W20" i="1"/>
  <c r="V20" i="1"/>
  <c r="AD19" i="1"/>
  <c r="AC19" i="1" s="1"/>
  <c r="X19" i="1"/>
  <c r="V19" i="1" s="1"/>
  <c r="W19" i="1"/>
  <c r="AD18" i="1"/>
  <c r="AC18" i="1" s="1"/>
  <c r="X18" i="1"/>
  <c r="V18" i="1" s="1"/>
  <c r="W18" i="1"/>
  <c r="AD17" i="1"/>
  <c r="AC17" i="1" s="1"/>
  <c r="X17" i="1"/>
  <c r="V17" i="1" s="1"/>
  <c r="W17" i="1"/>
  <c r="AD13" i="1"/>
  <c r="AC13" i="1" s="1"/>
  <c r="X13" i="1"/>
  <c r="V13" i="1" s="1"/>
  <c r="W13" i="1"/>
  <c r="AD12" i="1"/>
  <c r="AC12" i="1" s="1"/>
  <c r="X12" i="1"/>
  <c r="V12" i="1" s="1"/>
  <c r="W12" i="1"/>
  <c r="AD11" i="1"/>
  <c r="AC11" i="1" s="1"/>
  <c r="X11" i="1"/>
  <c r="V11" i="1" s="1"/>
  <c r="W11" i="1"/>
  <c r="AD9" i="1"/>
  <c r="AC9" i="1" s="1"/>
  <c r="X9" i="1"/>
  <c r="V9" i="1" s="1"/>
  <c r="W9" i="1"/>
  <c r="AD8" i="1"/>
  <c r="AC8" i="1" s="1"/>
  <c r="X8" i="1"/>
  <c r="V8" i="1" s="1"/>
  <c r="W8" i="1"/>
  <c r="AD7" i="1"/>
  <c r="AC7" i="1" s="1"/>
  <c r="Z7" i="1"/>
  <c r="Y7" i="1" s="1"/>
  <c r="X7" i="1"/>
  <c r="V7" i="1" s="1"/>
  <c r="W7" i="1"/>
  <c r="U4" i="1"/>
  <c r="Z4" i="2" l="1"/>
  <c r="X4" i="1"/>
  <c r="AB4" i="2"/>
  <c r="X4" i="2"/>
  <c r="AD4" i="2"/>
  <c r="W4" i="1"/>
  <c r="AB4" i="1"/>
  <c r="AD4" i="1"/>
  <c r="Z4" i="1"/>
</calcChain>
</file>

<file path=xl/sharedStrings.xml><?xml version="1.0" encoding="utf-8"?>
<sst xmlns="http://schemas.openxmlformats.org/spreadsheetml/2006/main" count="2293" uniqueCount="1150">
  <si>
    <t>Спецификация Давичи</t>
  </si>
  <si>
    <t>Характеристики наборов</t>
  </si>
  <si>
    <t>Спецификация</t>
  </si>
  <si>
    <t>№ п/п</t>
  </si>
  <si>
    <t>Наименование набора в 1С</t>
  </si>
  <si>
    <t>Наименование набора</t>
  </si>
  <si>
    <t>Картина</t>
  </si>
  <si>
    <t xml:space="preserve">Ссылка на фото </t>
  </si>
  <si>
    <t>Описание набора</t>
  </si>
  <si>
    <t>Размер собранной картины, мм</t>
  </si>
  <si>
    <t>Возвраст</t>
  </si>
  <si>
    <t>Кол-во деталей</t>
  </si>
  <si>
    <t>РРЦ, руб.</t>
  </si>
  <si>
    <t>штрих код</t>
  </si>
  <si>
    <t>вес, г</t>
  </si>
  <si>
    <t>Размер коробки, см</t>
  </si>
  <si>
    <t>материал упаковки</t>
  </si>
  <si>
    <t>артикул</t>
  </si>
  <si>
    <t>Размер короба, см</t>
  </si>
  <si>
    <t xml:space="preserve">Групповой шк </t>
  </si>
  <si>
    <t>Количество наборов в коробе</t>
  </si>
  <si>
    <t>Цвет коробки</t>
  </si>
  <si>
    <t>Заказ</t>
  </si>
  <si>
    <t>Вес, кг</t>
  </si>
  <si>
    <t>Цена отгрузки
от закупа 50тр</t>
  </si>
  <si>
    <t>Цена отгрузки
от закупа 100тр</t>
  </si>
  <si>
    <t>Цена отгрузки
от закупа 200тр</t>
  </si>
  <si>
    <t>Цена отгрузки
от закупа 300тр</t>
  </si>
  <si>
    <t>Первая коллекция</t>
  </si>
  <si>
    <t>Купание разноцветного дракона NEW, Пазл</t>
  </si>
  <si>
    <t>12+</t>
  </si>
  <si>
    <t>23,5 / 16,5 / 4,8</t>
  </si>
  <si>
    <t>картонная шкатулка с магнитным замком</t>
  </si>
  <si>
    <t>51*35*25</t>
  </si>
  <si>
    <t>синий</t>
  </si>
  <si>
    <t>Великое искусство света и тени NEW, Пазл</t>
  </si>
  <si>
    <t>Великое искусство света и тени</t>
  </si>
  <si>
    <t>https://disk.yandex.ru/d/EK3xCpQp2Eloxg</t>
  </si>
  <si>
    <t>В игре света и тени - десятки оттенков оранжевого цвета. За стеблями бамбука и цветением орхидей внутри игры прячутся 22 представителя дикой флоры и фауны - розовые фламинго,  бабочки и стрекозы, лебеди, дягушки, лемур, какаду…</t>
  </si>
  <si>
    <t>278х196</t>
  </si>
  <si>
    <t>7-01-36-160</t>
  </si>
  <si>
    <t>29,5 / 20,0 / 5,8</t>
  </si>
  <si>
    <t>42*42*31</t>
  </si>
  <si>
    <t>Цветок в душе NEW, Пазл</t>
  </si>
  <si>
    <t xml:space="preserve">Цветок в душе </t>
  </si>
  <si>
    <t>https://clck.ru/YNpbK</t>
  </si>
  <si>
    <t xml:space="preserve"> Детали игры символизируют обновление и рождение новой сути через внутренние изменения: солнце и луна, радуга и свет, аист - символ грядущего рождения, ребенок-плод - как внутренний ребенок, младенец - символ надежды и будущего, образы матери - материнство и любовь. </t>
  </si>
  <si>
    <t>317х278</t>
  </si>
  <si>
    <t>7-01-35-220</t>
  </si>
  <si>
    <t>Величайшее чудо мира NEW, Пазл</t>
  </si>
  <si>
    <t xml:space="preserve">Величайшее чудо мира </t>
  </si>
  <si>
    <t>https://disk.yandex.ru/d/zqubtiLA9HyvnA</t>
  </si>
  <si>
    <t xml:space="preserve">Этот пазл поражает многообразием форм и смыслов. История и время, время и вечность, вера и небо: содержимое игры аллегорически пропитано вечными символами, способными вызвать чувство восхищения и благоговения. </t>
  </si>
  <si>
    <t>236 х 320</t>
  </si>
  <si>
    <t>7-01-34-220</t>
  </si>
  <si>
    <t>Вторая коллекция</t>
  </si>
  <si>
    <t>бирюзовый</t>
  </si>
  <si>
    <t>Делиться радостью NEW, Пазл</t>
  </si>
  <si>
    <t>Делиться радостью</t>
  </si>
  <si>
    <t>https://clck.ru/YNrZm</t>
  </si>
  <si>
    <t xml:space="preserve">Радостью нужно делиться; делясь ею, ты освобождаешь себя от бремени. Когда ты ею делишься, в тебе раскрываются новые источники, новые потоки, бегут новые ручьи. Это стремление поделиться радостью - и есть любовь. - Ошо.
Набор изобилует деталями - символами удачи и содержит 4 загадки в концепции Puzzle-in-puzzle.
</t>
  </si>
  <si>
    <t>210 х 300</t>
  </si>
  <si>
    <t>7-02-14-220</t>
  </si>
  <si>
    <t>Больше любви  NEW, пазл</t>
  </si>
  <si>
    <t xml:space="preserve">Больше любви (двусторонний набор) </t>
  </si>
  <si>
    <t>https://disk.yandex.ru/d/UyJVZOfjmVw3zw</t>
  </si>
  <si>
    <r>
      <rPr>
        <sz val="10"/>
        <color theme="1"/>
        <rFont val="Arial"/>
        <family val="2"/>
        <charset val="204"/>
      </rPr>
      <t xml:space="preserve">Внутри набора - картина с необычной солнечной нарезкой, олицетворяющая своими элементами мудрость и красоту окружающего мира и любовь к ближнему. </t>
    </r>
    <r>
      <rPr>
        <b/>
        <sz val="10"/>
        <color theme="1"/>
        <rFont val="Arial"/>
        <family val="2"/>
        <charset val="204"/>
      </rPr>
      <t>Двусторонний</t>
    </r>
    <r>
      <rPr>
        <sz val="10"/>
        <color theme="1"/>
        <rFont val="Arial"/>
        <family val="2"/>
        <charset val="204"/>
      </rPr>
      <t xml:space="preserve"> пазл, представлен двумя разными картинами. 
</t>
    </r>
  </si>
  <si>
    <t>200 х 290</t>
  </si>
  <si>
    <t>7-02-13-160</t>
  </si>
  <si>
    <t>Моему дитя  NEW, пазл</t>
  </si>
  <si>
    <t xml:space="preserve">Моему дитя  </t>
  </si>
  <si>
    <t>https://clck.ru/YNrhd</t>
  </si>
  <si>
    <t xml:space="preserve">Дитя, никогда не стыдись быть собой! Ты совершенно оригинальное, уникальное творение! Никто не ходит так, как ты. Никто не поёт, так, как ты, не танцует, не играет в парке так же, как и ты. У тебя есть право на твои мысли и право на твои чувства, право на твои желания и устремления. У тебя есть право на твою радость и скорбь. У тебя есть право на твоё ДА и право на твоё НЕТ, право говорить правду, идти по своему пути и праздновать это. </t>
  </si>
  <si>
    <t>408 х 290</t>
  </si>
  <si>
    <t>7-02-17-300</t>
  </si>
  <si>
    <t>Моему дитя  двусторонняя NEW, Пазл</t>
  </si>
  <si>
    <t xml:space="preserve">Моему дитя (двусторонний набор)  </t>
  </si>
  <si>
    <t>7-02-16-300</t>
  </si>
  <si>
    <t>Третья коллекция</t>
  </si>
  <si>
    <t>сиреневый</t>
  </si>
  <si>
    <t>Рождественский ангел NEW, Пазл</t>
  </si>
  <si>
    <t xml:space="preserve">Рождественский ангел </t>
  </si>
  <si>
    <t>https://clck.ru/YP49G</t>
  </si>
  <si>
    <t xml:space="preserve">Бабушка, как добрый ангел, приходит в дом и рассказывает внучке главную Рождественскую историю.  
В Вифлееме в пещере для скота Мария родила сына, и положила его на сено в ясли.
</t>
  </si>
  <si>
    <t>220х370</t>
  </si>
  <si>
    <t>7-03-14-250</t>
  </si>
  <si>
    <t>Ахматова. Возвращение, NEW Пазл</t>
  </si>
  <si>
    <t xml:space="preserve">Ахматова. Возвращение </t>
  </si>
  <si>
    <t>https://clck.ru/YP4B4</t>
  </si>
  <si>
    <t>Геометрия деталей пазла повторяет ясность, простоту и остроту суждений Ахматовой. Углы, ромбы и шестиугольники – как чёткие кристаллы слов. Книга стихов и перо, канделябр, цветы и голубка – как близкие образы, из которых соткана ахматовская поэзия. Совершенно новое исполнение деталей.</t>
  </si>
  <si>
    <t>230х295</t>
  </si>
  <si>
    <t>7-03-18-160</t>
  </si>
  <si>
    <t>Триптих NEW картон , Пазл</t>
  </si>
  <si>
    <t xml:space="preserve">Триптих картон </t>
  </si>
  <si>
    <t>https://clck.ru/YP4bx</t>
  </si>
  <si>
    <t>Первый тысячник от DaVICI. 3 картины в одной. Одна из главных изюминок набора заключается в том, что каждая из трех частей триптиха создана в своем уникальном стиле. Стилизованные детали - как подсказки, помогают в сборке. Атмосфера этого набора - как слаженный ансамбль, где каждая из частей триптиха звучит особой музыкой. 
Это Набор-трилогия о жизни при дворе в галантный XVIII век, в «столетие париков, карет и менуэтов», раскрывает истории трех героев – фрейлины, пажа и придворного музыканта, наполненные праздностью, великолепной музыкой и изысками двора. По-французски утонченный, стиль рококо придает набору особенную декоративность: детали образуют орнаменты-рокайли, подобные украшениям из раковин. Необыкновенная светопись, нежнейшие цветовые переливы и пастельные тона словно дышат вечной молодостью и красотой.</t>
  </si>
  <si>
    <t>750х450</t>
  </si>
  <si>
    <t>31,5 х 21,5х 11 см</t>
  </si>
  <si>
    <t>7-03-19-1000</t>
  </si>
  <si>
    <t>29,5 / 20,0 / 7,5</t>
  </si>
  <si>
    <t>Памяти Рембрандта NEW, Пазл</t>
  </si>
  <si>
    <t xml:space="preserve">Памяти Рембрандта </t>
  </si>
  <si>
    <t>https://clck.ru/YP4DS</t>
  </si>
  <si>
    <t>За цветами и геометрией узоров парадного портрета скрыты истории дам и кавалеров из галантного и изысканного столетия. Фигурный рез пазла подобен музею эпохи: внутри цветочного орнамента скрыты герои творений Рембрандта.
Цветочные орнаменты по всему периметру набора изящно венчают сюжетную линию картины. Внутри набора в истории жизни эпохи дам и кавалеров - в динамичном сюжете из дуэлей и любовных драм.</t>
  </si>
  <si>
    <t>385х267</t>
  </si>
  <si>
    <t>7-03-19-270</t>
  </si>
  <si>
    <t>Четвертая коллекция</t>
  </si>
  <si>
    <t>Золотое солнце NEW, Пазл</t>
  </si>
  <si>
    <t xml:space="preserve">Золотое солнце </t>
  </si>
  <si>
    <t>https://clck.ru/YP4pb</t>
  </si>
  <si>
    <t>Золотое солнце в свете семейных отношений - концепция набора. Родители и дети в семейной идиллии - в обычных, комичных и радостных жизненных ситуациях.</t>
  </si>
  <si>
    <t>280х280</t>
  </si>
  <si>
    <t>7-04-12-240</t>
  </si>
  <si>
    <t>бордовый</t>
  </si>
  <si>
    <t>Последний день лета NEW, Пазл</t>
  </si>
  <si>
    <t xml:space="preserve">Последний день лета </t>
  </si>
  <si>
    <t>https://clck.ru/YP4zm</t>
  </si>
  <si>
    <t>Уютная гармония лета, дышащего теплом и  свежестью, воплощена в деталях набора. Та улица детства, в которую всегда хочется вернуться, заглянув за занавес времени. </t>
  </si>
  <si>
    <t>290 х 170</t>
  </si>
  <si>
    <t>7-04-14-130</t>
  </si>
  <si>
    <t>Рождение звезды 190 деталей, Пазл</t>
  </si>
  <si>
    <t xml:space="preserve">Рождение звезды </t>
  </si>
  <si>
    <t>https://goo.su/8xx0</t>
  </si>
  <si>
    <t>Бережное обращение к рожденной звезде, изображенное на полотне художницы, нашло отражение в стилизованной нарезке пазла в виде многогранного понятия «рождение звезды». Здесь и целая плеяда новорожденных звездочек, и процесс рождения «звездного» произведения, звезды-планеты, созвездия и светила, звездочки-дети - в круговороте Вселенской и земной любви.</t>
  </si>
  <si>
    <t xml:space="preserve">290 х 220
</t>
  </si>
  <si>
    <t>23,5 / 16,5 / 4,5</t>
  </si>
  <si>
    <t>7-04-03-190</t>
  </si>
  <si>
    <t>За сценой NEW, Пазл</t>
  </si>
  <si>
    <t xml:space="preserve">За сценой  </t>
  </si>
  <si>
    <t>https://goo.su/8xX8</t>
  </si>
  <si>
    <t xml:space="preserve">Погружение в мир грации и красоты танца.
В круговороте танцующих пар фигуры задают особый ритм сборки: каждая пара движется по изысканному кружеву пазла, как по танцевальной площадке. Здесь классические вальс и полонез, элегантные арабески и балетные па, акробатика, фольклор и современный танец. В верхней части картины герои словно выходят за пределы картины и коронуют её в гармоничных движениях и позах.
</t>
  </si>
  <si>
    <t>300 х 244</t>
  </si>
  <si>
    <t>7-04-09-190</t>
  </si>
  <si>
    <t>Глициния луны, Пазл</t>
  </si>
  <si>
    <t xml:space="preserve">Wistera Moon/ Глициния луны </t>
  </si>
  <si>
    <t>https://goo.su/8xX9</t>
  </si>
  <si>
    <t xml:space="preserve">Весь цвет любви в наборе, наполненном сюжетами из жизни эльфов, среди стрекоз, цветов и бабочек. Свидание влюбленных, нежные рукопожатия, любовные послания, эльф, несущий на руках любимую – с каждым сюжетом, сложенным из изящных фигур, словно пишется сага о неземной любви. Перед необыкновенной идиллией преклоняет колени даже суровый король. Из деталей набора собирается объемный домик эльфа.
</t>
  </si>
  <si>
    <t xml:space="preserve"> 282 х 355</t>
  </si>
  <si>
    <t>29,5 / 20,0 / 5,5</t>
  </si>
  <si>
    <t>7-04-10-250</t>
  </si>
  <si>
    <t>Дерево жизни NEW картон, Пазл</t>
  </si>
  <si>
    <t xml:space="preserve">Дерево жизни   картон </t>
  </si>
  <si>
    <t>https://goo.su/8xxA</t>
  </si>
  <si>
    <t xml:space="preserve">
В деревянных деталях пазла реализована концепция «История человечества». Это -многоступенчатая картина развития жизни на планете и гимн прогрессу человеческих достижений. Полученная в результате сборки картина реза поразит новыми смыслами. Ее можно изучать бесконечно, наряду с прекрасной репродукцией Жозефины Уолл. Пазл невероятно прекрасен с обеих сторон и призывает людей объединиться в обсуждении и осмыслении каждой детали как вехи истории. 
</t>
  </si>
  <si>
    <t>527 х700</t>
  </si>
  <si>
    <t>3+</t>
  </si>
  <si>
    <t>7-04-17-1100</t>
  </si>
  <si>
    <t>Пятая коллекция</t>
  </si>
  <si>
    <t>Трапеза NEW, Пазл</t>
  </si>
  <si>
    <t>Трапеза</t>
  </si>
  <si>
    <t>https://clck.ru/Xs6pg</t>
  </si>
  <si>
    <t>73! собаки - разных пород, в разных ситуациях и в разных проявлениях - со всеми своими атрибутами - размещены в деталях набора. Здесь уживаются практически все известные породы собак. Ваш любимец обязательно где-то здесь!</t>
  </si>
  <si>
    <t>405х320</t>
  </si>
  <si>
    <t>7-05-14-400</t>
  </si>
  <si>
    <t xml:space="preserve">14670027202188
</t>
  </si>
  <si>
    <t>зеленый</t>
  </si>
  <si>
    <t>А котам всё масленица NEW, Пазл</t>
  </si>
  <si>
    <t>А котам всё масленница</t>
  </si>
  <si>
    <t>https://clck.ru/Xs6q9</t>
  </si>
  <si>
    <t xml:space="preserve">42 котика - разные породы, разные характеры: в неге и гневе, с едой и игрушками, в компании и в одиночестве, уличные и домашние - радуют глаз и удивляют многообразием образов.  </t>
  </si>
  <si>
    <t>260х325</t>
  </si>
  <si>
    <t>7-05-13-250</t>
  </si>
  <si>
    <t>Из жизни птичек NEW, Пазл</t>
  </si>
  <si>
    <t>Из жизни птичек</t>
  </si>
  <si>
    <t>https://clck.ru/XupNp</t>
  </si>
  <si>
    <t>Чем замечательна жизнь птичек? Разнохарактерные истории из жизни птиц расскажут стилизованные детали набора: о любви к музыке, романтической нежности, свободе парения в облаках, самолюбовании и добыче пропитания. События происходят в зарослях тропического леса в окружении диковинных растений.</t>
  </si>
  <si>
    <t>205 х 256</t>
  </si>
  <si>
    <t>7-05-16-145</t>
  </si>
  <si>
    <t>Кот-мореход NEW, Пазл</t>
  </si>
  <si>
    <t>Кот-мореход</t>
  </si>
  <si>
    <t>https://goo.su/8xxF</t>
  </si>
  <si>
    <t>Кот-мореход отправляется в морское путешествие. В пути он знакомится с путешественником, встречает морских обитателей, находит тайное послание в бутылке.. Все это -в замысловатых деталях с барашками морской пены в волновой нарезке.</t>
  </si>
  <si>
    <t>250 х 250</t>
  </si>
  <si>
    <t>7-05-17-135</t>
  </si>
  <si>
    <t>Элементарно, Ватсон! NEW, Пазл</t>
  </si>
  <si>
    <t>Элементарно, Ватсон!</t>
  </si>
  <si>
    <t>https://clck.ru/Xm98L</t>
  </si>
  <si>
    <t>Захватывающая история о двух неугомонных крысах, мастерски ведущих расследование преступления. Вся атрибутика сыщиков из детективного агентства – в причудливых деталях набора. Здесь и следы, и отпечатки, и сосуд с загадочной жидкостью, и странные кляксы. С таким деталями точно не заскучаешь! А благодаря изобилию знаков и подсказок можно почувствовать себя настоящим детективом. Разберемся, что обнаружили в этом запутанном деле наши герои?</t>
  </si>
  <si>
    <t>255 х 219 мм</t>
  </si>
  <si>
    <t>7-05-07-150</t>
  </si>
  <si>
    <t>Город Котиков NEW, Пазл</t>
  </si>
  <si>
    <t xml:space="preserve">Город котиков
</t>
  </si>
  <si>
    <t>https://goo.su/8XxF</t>
  </si>
  <si>
    <t>В центре повествования - юмористические истории из жизни котов, населяющих большой город. В процессе родился новый художественный стиль смысловых и вторичных деталей - “Мультипликация”. 
Целый графический город с домами, машинами, фруктовыми деревьями, дорожными вывесками и фонарями. Над домами светит солнце и луна, летают звезды и кометы.</t>
  </si>
  <si>
    <t>480 х 530</t>
  </si>
  <si>
    <t xml:space="preserve">18,6 / 28,9 / 10 </t>
  </si>
  <si>
    <t xml:space="preserve">Фанерная коробка-пенал </t>
  </si>
  <si>
    <t>7-05-15-700</t>
  </si>
  <si>
    <t>Доброе утро, Пазл</t>
  </si>
  <si>
    <t>Доброе утро</t>
  </si>
  <si>
    <t>https://goo.su/8Xxg</t>
  </si>
  <si>
    <t xml:space="preserve">Картина в стиле «наивное искусство» реализована в «наивных» деталях. Мультяшно - карикатурные, бесшабашно-дурашливые - такими предстают жители этой деревни. Вся их жизнь крутится вокруг большого центрального самовара, а в небе светит веселое солнышко. Загадка пазла: выступающий за пределы картины элемент деревенской уличной жизни. Обнаружится он только тогда, когда будет собран весь пазл. 
</t>
  </si>
  <si>
    <t xml:space="preserve">240 х 312 </t>
  </si>
  <si>
    <t>7-05-10-170</t>
  </si>
  <si>
    <t>Шестая коллекция</t>
  </si>
  <si>
    <t>Домой на Рождество, Пазл</t>
  </si>
  <si>
    <t xml:space="preserve">Домой на Рождество </t>
  </si>
  <si>
    <t>https://goo.su/8xxh</t>
  </si>
  <si>
    <t xml:space="preserve">«Чух-чух-чух!» – сквозь снежные просторы мчится сказочный поезд с самым важным новогодним багажом: игрушками и угощением для тех, кто целый год ждал чуда. Светятся оконца поезда, волшебные игрушечные обитатели предвкушают встречу с новым домом, и сказка ближе с каждым мгновением. А если приглядеться к кружеву пазла, можно увидеть, как главный новогодний волшебник мчится в оленьей упряжке по узорчатым ледяным рельсам, спеша раздать подарки.
Сколько дел у Дедушки Мороза! Его присутствие чувствуется в каждой детали пазла: послушать стихи ребят и девчат, раздать долгожданные подарки из большо-о-ого мешка, украсить весь мир снежинками, нарядить игрушками ёлочки. И даже снежные шапки на крыше дома напоминают вкуснейшие пирожные, заботливо положенные рукой доброго волшебника. 
Чтобы всё успеть, помощников должно быть немало – в помощь Деду Морозу целая команда милых животных: два оленя, котики, пингвин, зайка, белка… Всех не перечислить! Мишка учит пингвина кататься на коньках, снеговичок спешит с фонариком на праздник, веселая мышь приготовила свои подарки, в сапоге уютно спрятался котенок. А тех, кто захочет срубить в лесу ёлку, лиса и мишка отговорят – и позовут на чашечку ароматного чая. 
Пока детвора играет в снежки и катается на коньках, дома готовят подарки, играют на фортепиано праздничные мелодии. И даже Емеля-лежебока, устроившись на печи, приближает праздник своим ожиданием. 
Полотно реза украшено новогодними игрушками, фонариками и затейливыми кружевными снежинками. Складывая пазл, словно возвращаешься в детство, когда вся семья в сборе и дух Рождества витает в воздухе, наполняя сердца теплом и счастьем. 
</t>
  </si>
  <si>
    <t xml:space="preserve">550 х 360 </t>
  </si>
  <si>
    <t>7-06-12-520</t>
  </si>
  <si>
    <t xml:space="preserve">14670027202492
</t>
  </si>
  <si>
    <t>голубой</t>
  </si>
  <si>
    <t>Время сказок, Пазл</t>
  </si>
  <si>
    <r>
      <rPr>
        <sz val="10"/>
        <color indexed="63"/>
        <rFont val="Arial"/>
        <family val="2"/>
        <charset val="204"/>
      </rPr>
      <t>Время сказок</t>
    </r>
    <r>
      <rPr>
        <sz val="10"/>
        <color indexed="2"/>
        <rFont val="Arial"/>
        <family val="2"/>
        <charset val="204"/>
      </rPr>
      <t xml:space="preserve"> </t>
    </r>
  </si>
  <si>
    <t>https://goo.su/8xXH</t>
  </si>
  <si>
    <t xml:space="preserve">Какая сказка была вашей любимой в детстве? Подобно новогоднему шару со снегом, художественный рез пазла проявляет сказочные сюжеты. Шесть волшебных историй, таких разных и таких близких сердцу! 
В одном из шаров плещется синее-синее море, и из кудрявых волн перед Стариком появляется Золотая рыбка. Что ещё захочет Старуха, кроме новой избы и нового корыта? Из следующего шара звучат рок-н-ролльные аккорды – это Трубадур, Осел, Пёс, Кот и Петух выступают перед Королем и Принцессой с музыкальным номером. В третьем шаре кипит стройка: три милых Поросенка строят свои домики, из соломы, веток и прутьев, камня. В одном из домиков братцам точно будет не страшен злой Серый волк! 
А если найти среди деталей Золотой ключик, то можно открыть и четвертую историю – заглянуть в театр кукол, где будут ждать Пьеро и Арлекин, Мальвина и Артемон, коварные кот Базилио и лиса Алиса. Сказка начнется с самого начала – каморки папы Карло и таинственного камина. 
Где же искать маленького братца, которого унесли гуси-лебеди? Сказка подскажет: конечно, в избушке Бабы Яги! Спасайте малыша вместе с его сестрицей – помощниками станут добрые Печка и Яблонька. 
И чего только не сбудется, стоит шепнуть: «По щучьему велению, по моему хотению»! Если печь заменила сани, топор сам дрова колет, а ведра с коромыслом сами домой идут – значит Емеля уже поймал волшебную Щуку.
Сборка превратится во встречу с любимыми сказочными героями и ненадолго вернет в детство – время, когда случаются главные чудеса. Жили-были… путешествие начинается! 
</t>
  </si>
  <si>
    <t>440 х 290</t>
  </si>
  <si>
    <t>7-06-13-333</t>
  </si>
  <si>
    <t>Старое доброе время, Пазл</t>
  </si>
  <si>
    <t xml:space="preserve">Старое доброе время 
</t>
  </si>
  <si>
    <t>https://goo.su/8XxH</t>
  </si>
  <si>
    <t xml:space="preserve">На душевной картине американской художницы Ники Боэм - Рождественский вечер 20-х годов 19 века. Художница Наталья Макарук углубилась в тему прошлого, где присутствуют разнообразные герои  атрибуты зимнего праздника 19 века. Деревянные детали позволяют переместиться в прошлое и взглянуть на картинку глазами очевидца событий.
</t>
  </si>
  <si>
    <t>270 х 215</t>
  </si>
  <si>
    <t>7-06-18-155</t>
  </si>
  <si>
    <t>Эй! Подождите меня!, Пазл</t>
  </si>
  <si>
    <t xml:space="preserve">Эй, подождите меня 
</t>
  </si>
  <si>
    <t>https://goo.su/8xxI</t>
  </si>
  <si>
    <t xml:space="preserve">В деревянных деталях пингвины оживают в смешных рождественских сюжетах. Пингвины выскочили за пределы картины и оказались в большой загадке из 32 деталей. Удастся ли вам разгадать секрет пазла и узнать, сколько пингвинов выскочило из картины?
</t>
  </si>
  <si>
    <t>340 х 340</t>
  </si>
  <si>
    <t>7-06-17-230</t>
  </si>
  <si>
    <t>Семейный фотоальбом, Пазл</t>
  </si>
  <si>
    <t xml:space="preserve">Семейный фотоальбом 
</t>
  </si>
  <si>
    <t>https://goo.su/8ytw</t>
  </si>
  <si>
    <t xml:space="preserve">Семейное дерево как карусель жизни. 
Семейный альбом представлен как семейное древо, трансформирующееся в карусель жизни. История поднимается снизу вверх: от рождения бабушки и дедушки – к их детям, «вылетевшим» из семейного гнезда на причудливой карусели, и внукам, слетевшимся обратно к центру дерева. Соберите из разбросанных по пазлу деталей деревянный домик, выньте из фотокарточек альбома членов семьи и расселите из в домике. 
</t>
  </si>
  <si>
    <t>540 х 415</t>
  </si>
  <si>
    <t>7-06-16-600</t>
  </si>
  <si>
    <t>Дивный лес, Пазл</t>
  </si>
  <si>
    <t xml:space="preserve">
Дивный лес
</t>
  </si>
  <si>
    <t>https://disk.yandex.ru/d/ZNzm1FDQsa3G1g</t>
  </si>
  <si>
    <t>ДИВНЫЙ ЛЕС
В одном далеком королевстве грозный король заявил народу: «Отдам принцессу на выданье лишь тому, кто вернет ее во дворец. Смельчаку, решившемуся пойти на это испытание, придется пройти через мистический лес и войти в замок, охраняемый огнедышащим драконом».
Готовы ли вы рискнуть и пройти через все трудности во имя любви и славы? 
Соберите пазл и найдите в нем сразу три загадки: трехмерный замок, карету с принцессой, спешащей на бал, и ее прекрасный портрет.</t>
  </si>
  <si>
    <t>505 х 360</t>
  </si>
  <si>
    <t>28,5 х 19,3 х 9,0</t>
  </si>
  <si>
    <t>7-06-20-500</t>
  </si>
  <si>
    <t>Вечеринка Оракула, Пазл</t>
  </si>
  <si>
    <t xml:space="preserve">
Вечеринка Оракула
</t>
  </si>
  <si>
    <t>https://disk.yandex.ru/d/DJPNOLeKYqPBhw</t>
  </si>
  <si>
    <t>ВЕЧЕРИНКА ОРАКУЛА
Вы приглашены на таинственную вечеринку Оракула! Вход только для избранных гостей.
В провокационном карнавальном костюме вы веселитесь и знакомитесь с другими участниками. А внутри ощущаете волнующее предвкушение… Ведь главная церемония еще впереди – это поразительные предсказания Оракула, которые сбываются с удивительной точностью!
Когда Вы почувствуете, что готовы узнать видение Оракула о вас, разгадайте загадку мистического пазла и достаньте три карты с предсказаниями. Пройдите по ссылке внутри набора и прочитайте предсказание на ближайшее будущее!
Пять шагов, чтобы узнать ваше предсказание:
1.Соберите пазл
2.Переверните пазл деревянной стороной
3.Найдите 3 рамки для карты и 3 цельные карты, подходящие каждая в свою рамку
4.Разместите собранные рамки перед собой в случайном порядке
5.Отсканируйте QR-код и прочитайте ваше индивидуальное предсказание на ближайшее будущее. Начните сборку пазла с намерения.
Предсказание для какой сферы жизни вы хотите получить?
Задайте внутри себя волнующий вопрос – и замечайте, какие ответы приходят вам во время медитативной сборки.</t>
  </si>
  <si>
    <t>370 х 330</t>
  </si>
  <si>
    <t>7-06-21-300</t>
  </si>
  <si>
    <r>
      <rPr>
        <sz val="10"/>
        <color rgb="FF333333"/>
        <rFont val="Arial"/>
        <family val="2"/>
        <charset val="204"/>
      </rPr>
      <t xml:space="preserve">
Снежный ангел
</t>
    </r>
    <r>
      <rPr>
        <b/>
        <sz val="20"/>
        <color rgb="FFFF0000"/>
        <rFont val="Arial"/>
        <family val="2"/>
        <charset val="204"/>
      </rPr>
      <t>NEW</t>
    </r>
    <r>
      <rPr>
        <sz val="10"/>
        <color rgb="FF333333"/>
        <rFont val="Arial"/>
        <family val="2"/>
        <charset val="204"/>
      </rPr>
      <t xml:space="preserve">
</t>
    </r>
  </si>
  <si>
    <t>https://disk.yandex.ru/d/oOpVHhw-zneJPw</t>
  </si>
  <si>
    <t xml:space="preserve">В глубине заснеженного леса, где деревья украшены серебряным инеем, обитает Снежный Ангел. Этот таинственный хранитель оберегает особенное гнездо, в котором каждую зиму зарождаются три волшебных яйца.
С приходом зимы, когда дни становятся короче, а мороз - крепче, лесные птицы слетаются со всех уголков чащи. Они собираются вместе, чтобы помочь ангелу в его непростом деле. Каждая птичка занимается важным делом: одни несут мягкие перья и теплые веточки для гнезда, другие украшают его ягодами и пестрыми листьями. Все они, как одна большая семья, стараются, чтобы весной из волшебных яиц появились на свет УЮТ, ЗАБОТА и ЛЮБОВЬ. Эти символы поселятся в каждом гнездышке, заполняя собой весь лес.
В наборе вас ждет удивительная игра-загадка. Ваша задача – найти и по очереди бережно расположить 12 птенцов на крыльях Ангела, сохраняя хрупкое равновесие. Чья птичка нарушит баланс - тот проиграл. Играйте с друзьями или бросьте вызов самому себе.
</t>
  </si>
  <si>
    <t>240 х 300</t>
  </si>
  <si>
    <t>7-06-23-180</t>
  </si>
  <si>
    <t xml:space="preserve">Седьмая коллекция </t>
  </si>
  <si>
    <t>Сюрреализм. Иллюзия реальности, Пазл</t>
  </si>
  <si>
    <r>
      <rPr>
        <sz val="10"/>
        <color indexed="63"/>
        <rFont val="Arial"/>
        <family val="2"/>
        <charset val="204"/>
      </rPr>
      <t xml:space="preserve">Иллюзия реальности
</t>
    </r>
    <r>
      <rPr>
        <sz val="10"/>
        <color indexed="63"/>
        <rFont val="Arial"/>
        <family val="2"/>
        <charset val="204"/>
      </rPr>
      <t xml:space="preserve">
</t>
    </r>
  </si>
  <si>
    <t>https://clck.ru/XupbP</t>
  </si>
  <si>
    <t xml:space="preserve">Набор, соблазняющий новыми горизонтами возможностей и свободой воображения. Сюрреалистичная схема пазла насыщена событиями и сюжетами, сообщающими о наступлении времени новых возможностей. 
Муза с картины ступает на полотно реза пазла и выступает вдохновением для Новатора. В деревянных деталях читаются истории движения к мечте героя, вдохновлённого новаторским духом открытий. 
Алекс Фишгойт сообщает своим произведением о том, что мир полон новых горизонтов, ожидающих своего открытия. Стоит только достичь нужного состояния и поверить в мечту, чтобы путешествие могло последовать. 
</t>
  </si>
  <si>
    <t>435 х 320</t>
  </si>
  <si>
    <t>29,5 х 20,0 х 5,0</t>
  </si>
  <si>
    <t>7-10-01-335</t>
  </si>
  <si>
    <t>оранжевый</t>
  </si>
  <si>
    <t>Сюрреализм. Невская увертюра, Пазл</t>
  </si>
  <si>
    <r>
      <rPr>
        <sz val="10"/>
        <color indexed="63"/>
        <rFont val="Arial"/>
        <family val="2"/>
        <charset val="204"/>
      </rPr>
      <t xml:space="preserve">Невская увертюра
</t>
    </r>
    <r>
      <rPr>
        <b/>
        <sz val="10"/>
        <color indexed="2"/>
        <rFont val="Arial"/>
        <family val="2"/>
        <charset val="204"/>
      </rPr>
      <t xml:space="preserve">
</t>
    </r>
  </si>
  <si>
    <t>https://clck.ru/Xupd3</t>
  </si>
  <si>
    <t xml:space="preserve">Фантасмагорический сюжет в наборе, навевающем жуть!
Вход в потусторонние миры открывается в Санкт-Петербурге, среди узнаваемых фигур – крылатых львов, сфинксов, фонарей Летнего сада. Вокруг – огнедышащие рыбы, затонувшие корабли, скрюченные человечки, готовая к бою пушка. А в центре реза разворачивается главное событие – жуткое сражение Кинг-Конга и Годзиллы! Венчают пазл Ростральные колонны, Исаакиевский собор, разводные мосты, входная арка и купола Казанского собора. Детали соединяют оригинальные зацепы в виде флагов и флажочков разных форм. 
</t>
  </si>
  <si>
    <t>312 х 244</t>
  </si>
  <si>
    <t xml:space="preserve"> 23,5 х 16,5 х 4,5 
</t>
  </si>
  <si>
    <t>7-10-02-180</t>
  </si>
  <si>
    <t>Сюрреализм. Часовщик, Пазл</t>
  </si>
  <si>
    <t xml:space="preserve">Часовщик
</t>
  </si>
  <si>
    <t>https://clck.ru/Xs6uy</t>
  </si>
  <si>
    <t xml:space="preserve"> «Набор-загадка с движущимся механизмом». 
Набор-загадка, набор-движение «Часовщик» - это пазл с движущимся механизмом «Иллюзия времени». В собранном пазле корабль движется под влиянием шестеренок гигантского часового механизма, являя собой образ судьбы относительно восприятия времени.
Соберите пазл, проверните ключом механизм, и часовщик укажет в окне символ. 5 скрытых деталей пазла, содержащие этот символ, собираются вместе и являют собой тайное послание.
</t>
  </si>
  <si>
    <t>464 х 517</t>
  </si>
  <si>
    <t>7-10-03-400</t>
  </si>
  <si>
    <t>Сюрреализм. Ужин с классикой, Пазл</t>
  </si>
  <si>
    <r>
      <rPr>
        <sz val="10"/>
        <color indexed="63"/>
        <rFont val="Arial"/>
        <family val="2"/>
        <charset val="204"/>
      </rPr>
      <t xml:space="preserve">Ужин с классикой
</t>
    </r>
    <r>
      <rPr>
        <sz val="10"/>
        <color indexed="63"/>
        <rFont val="Arial"/>
        <family val="2"/>
        <charset val="204"/>
      </rPr>
      <t xml:space="preserve">
</t>
    </r>
  </si>
  <si>
    <t>https://goo.su/8YTw</t>
  </si>
  <si>
    <t xml:space="preserve">Художественный пазл по картине Алекса Фишгойта. Автор дизайна деталей Ника Сухова описывает сохранность искусства в течении времени. Центральная композиция в деталях: в парке вокруг застывшего замка с характерными предметами эпохи стоят бюсты знаковых писателей. Портреты Пушкина, Толстого, Гоголя и Чехова с сосредоточенными вокруг них образами из их произведений От каждого внутрь замка ведёт свой путь - через метафорические калитки или ворота. В центре пазла часы с резными элементами - как символ цикличного времени..
</t>
  </si>
  <si>
    <t>270 х 270</t>
  </si>
  <si>
    <t>7-10-04-195</t>
  </si>
  <si>
    <t>Сюрреализм. Ключ к тайне, Пазл</t>
  </si>
  <si>
    <t xml:space="preserve">
Ключ к тайне
</t>
  </si>
  <si>
    <t>https://disk.yandex.ru/d/o0epCI_pPrtbZA</t>
  </si>
  <si>
    <t xml:space="preserve">Метафорическое отражение глубоких и вечных истин жизни в формате магического пазла. Олицетворение взаимосвязи сил и энергий, добра и зла, света и тьмы. В каждом элементе – универсальные принципы дуальности, которые пронизывают всю реальность.
В сердце пазла – идея исследования, поиска своего ключа к разгадке тайн жизни. Найдите и соберите силуэт ключа, он станет ведущим символом вашего путешествия. Загадка ключа – в его способности обнажать тайны, или, возможно, еще глубже скрыть их от ваших глаз.
Пазл-путеводитель по универсальным законам жизни и сакральной мудрости, отраженной в символах и знаках. Отправьтесь в путешествие, полное открытий и самопознания!
</t>
  </si>
  <si>
    <t>400 х 304</t>
  </si>
  <si>
    <t>29,8 х 20,3 х 6,0</t>
  </si>
  <si>
    <t>7-10-08-330</t>
  </si>
  <si>
    <t xml:space="preserve">Восьмая коллекция </t>
  </si>
  <si>
    <t>Канатоходец, Пазл</t>
  </si>
  <si>
    <t xml:space="preserve">Канатоходец 
</t>
  </si>
  <si>
    <t>https://clck.ru/VEay6</t>
  </si>
  <si>
    <t xml:space="preserve">“Счастливые, как дети” 
Очаровательные, непосредственные, радостные человечки в «воздушных» приключениях напоминают нам о том, что в каждом взрослом живет ребенок, который может позволить себе шалости и беззаботное поведение! Соберите обратной стороной симметричные детали и разгадайте задумку художника.
</t>
  </si>
  <si>
    <t>285 х 222</t>
  </si>
  <si>
    <t>23,5 х 16,5 х 4,5</t>
  </si>
  <si>
    <t>7-08-03-140</t>
  </si>
  <si>
    <t>коралловый</t>
  </si>
  <si>
    <t>Сакральный, Пазл</t>
  </si>
  <si>
    <t xml:space="preserve">Сакральный 
</t>
  </si>
  <si>
    <t>https://goo.su/8Ytx</t>
  </si>
  <si>
    <t xml:space="preserve">Внутри пазла художники DAVICI поселили очаровательную семейку из человечков в «наивном» стиле Марианы Калачевой. Влюбленные парочки и счастливые семейки, крылатые животные, месяц и звезды – целый мир, наполненный вдохновляющими картинами жизни! Две главные загадки:  разборные фигуры неожиданных героев. Переверните их на цветную сторону. Детали соединены зацепами в виде фламинго, единорогов и прыгающих кроликов.
</t>
  </si>
  <si>
    <t xml:space="preserve">247 х 247 </t>
  </si>
  <si>
    <t>7-08-04-160</t>
  </si>
  <si>
    <t>Портрет Зигмунда Фрейда, Пазл</t>
  </si>
  <si>
    <t xml:space="preserve">Портрет Зигмунда Фрейда </t>
  </si>
  <si>
    <t>https://disk.yandex.ru/d/ln4VIY6QNZKmgA</t>
  </si>
  <si>
    <t xml:space="preserve">СОЗНАТЕЛЬНОЕ И БЕССОЗНАТЕЛЬНОЕ, СЕКС И СЕКСУАЛЬНОСТЬ В РАБОТАХ ЗИГМУНДА ФРЕЙДА. 18+
Идейная концепция схемы пазла - символизм образов из основных теорий Фрейда. 
Центральной фигурой пазла представлена загадка: если достать обрамляющие голову детали, проявится портрет Фрейда. 
Голова «поделена» на три части, символизирующие сознание, подсознание и бессознательное. 
Обнаженные тела, люди, человекообразные существа, вопросы, скелеты, «фрактальные»узоры - аллюзии к идеям о сексе и сексуальности, символы мыслей о жизни и смерти в деталях пазла. 
Символичные зацепы - в виде извилин мозга. 
Вторая скрытая загадка - профиль Фрейда из шести разбросанных деталей с эротическим подтекстом.  
Рассмотрите сложенный пазл, и перед вами откроется вся суть изложенных в нем образов и трансформаций.
DAVICI. Игра со знанием.
</t>
  </si>
  <si>
    <t xml:space="preserve">410 х 330 </t>
  </si>
  <si>
    <t>18+</t>
  </si>
  <si>
    <t>7-08-05-420</t>
  </si>
  <si>
    <t>От сердца к сердцу, Пазл</t>
  </si>
  <si>
    <r>
      <rPr>
        <sz val="10"/>
        <color indexed="63"/>
        <rFont val="Arial"/>
        <family val="2"/>
        <charset val="204"/>
      </rPr>
      <t xml:space="preserve">От сердца к сердцу
</t>
    </r>
  </si>
  <si>
    <t>https://goo.su/8yUc</t>
  </si>
  <si>
    <t xml:space="preserve">
«Любви все возрасты покорны» 
Такая простая истина стала главной идеей пазла. Художественные детали раскрывают её в стиле «штрихованных» линий. Над картиной крупный херувим присматривает за влюбленными парочками, пронзенными стрелами любви. Загадки набора: обнаружить сходные с контурами картины детали внутри пазла.
</t>
  </si>
  <si>
    <t>300 х 270</t>
  </si>
  <si>
    <t xml:space="preserve">195х195х50 </t>
  </si>
  <si>
    <t>7-08-01-180</t>
  </si>
  <si>
    <t>Любовь шепчет, Пазл</t>
  </si>
  <si>
    <r>
      <rPr>
        <sz val="10"/>
        <color indexed="63"/>
        <rFont val="Arial"/>
        <family val="2"/>
        <charset val="204"/>
      </rPr>
      <t xml:space="preserve">Любовь шепчет 
</t>
    </r>
    <r>
      <rPr>
        <sz val="10"/>
        <color indexed="63"/>
        <rFont val="Arial"/>
        <family val="2"/>
        <charset val="204"/>
      </rPr>
      <t xml:space="preserve"> </t>
    </r>
  </si>
  <si>
    <t>https://goo.su/8Yub</t>
  </si>
  <si>
    <t xml:space="preserve">
“Любовь шепчет - душа танцует”. 
Динамичные детали набора воспевают сердечное ликование влюблённых. Танцуют все! От зажигательных ритмов не удержаться даже коровам на лугу! Обнаружите в художественных зацепах коровьи морды, рога, вымя, хвосты, копыта?
</t>
  </si>
  <si>
    <t>235 х 305</t>
  </si>
  <si>
    <t>7-08-02-160</t>
  </si>
  <si>
    <t>Амазонка, Пазл</t>
  </si>
  <si>
    <t xml:space="preserve">Амазонка
</t>
  </si>
  <si>
    <t>https://disk.yandex.ru/d/EsNLsZqB8dq71g</t>
  </si>
  <si>
    <t xml:space="preserve">АМАЗОНКА
Дикие краски таинственных джунглей. Здесь каждый новый день яркий и страстный. Нет шансов остаться в тени, нужно проявляться и быть заметным. 
Стирая предрассудки, смелые и откровенные детали пазла рассказывают об опасном похищении амазонки. Оседлав пантеру, она мчится навстречу спасению от вооруженных копьями индейцев.  
Разгадайте загадку амазонки и соберите из секретных деталей волшебного ловца снов. 
История об амазонке помогает вспомнить о глубоком и необузданном потенциале, присущем каждому из нас. Бежать, кричать, творить, влюбляться и разбивать сердца, нападать и спасаться… 
Собрать пазл и вспомнить: мне можно проявляться и быть заметным!
</t>
  </si>
  <si>
    <t>435х345</t>
  </si>
  <si>
    <t xml:space="preserve">7-08-07-400
</t>
  </si>
  <si>
    <t>Счастье быть вместе, Пазл</t>
  </si>
  <si>
    <t>https://disk.yandex.ru/d/R5NG17iGnaWkUA</t>
  </si>
  <si>
    <t>СЧАСТЬЕ БЫТЬ ВМЕСТЕ
У каждого в жизни случается чудо, и имя ему – любовь. 
DAVICI предлагает вам окунуться в воспоминания о переживаемой любви или помечтать о счастье, которое ожидает вас в будущем. 
В наборе вы проживете любовное путешествие мальчика и девочки, парня и девушки, мужчины и женщины. В сердце пазла вы соберете вершину их счастливого путешествия – свадьбу – и найдете загадку-дом, символизирующую их счастье совместной жизни. 
Узнайте свою историю и вспомните о чудесах, что порой с вами случаются. Вторая загадка – цветок, символизирующий любовь и верность, – станет вашим талисманом счастья.</t>
  </si>
  <si>
    <t>365 х 260</t>
  </si>
  <si>
    <t>28,0 х 19,0 х 5,5</t>
  </si>
  <si>
    <t xml:space="preserve">7-08-08-250
</t>
  </si>
  <si>
    <t xml:space="preserve">Коллекция МЕГА  </t>
  </si>
  <si>
    <t>Мега. Мечтающие деревья, Пазл</t>
  </si>
  <si>
    <t xml:space="preserve">Мечтающие деревья 
</t>
  </si>
  <si>
    <t>https://goo.su/EMrArG</t>
  </si>
  <si>
    <t xml:space="preserve">МЕЧТАЮЩИЕ ДЕРЕВЬЯ
Главная фраза: Квадриптих из четырех картин Карлы Жерар. 
Прекрасный дивный мир с картин Карлы Жерар оживает в деталях пазла ДАВИЧИ. Нарезка пазла, созданная группой художников ДАВИЧИ, пестрит изобилием элементов в стилистике Карлы Жерар. 
Разгадайте загадку, собрав в рамочке красочное Дерево Желаний. Теперь можно загадать свое желание.
</t>
  </si>
  <si>
    <t xml:space="preserve"> 30,5 х 20,5 х 12,5 </t>
  </si>
  <si>
    <t>7-12-02-880</t>
  </si>
  <si>
    <t xml:space="preserve">сине-зеленый </t>
  </si>
  <si>
    <t>Мега. Везде, где есть жизнь, Пазл</t>
  </si>
  <si>
    <t xml:space="preserve">Везде, где есть жизнь 
</t>
  </si>
  <si>
    <t>https://goo.su/jChj</t>
  </si>
  <si>
    <t xml:space="preserve">ВЕЗДЕ, ГДЕ ЕСТЬ ЖИЗНЬ. 
Главная фраза: 5 умилительных историй животных в очеловеченных образах. 
5 пазлов, объединённых одной тематикой, в 620 деталях. 
Креативная нарезка для всех пяти пазлов от автора схемы легендарного пазла «Дерево жизни». Причудливые детали созданы в стиле Карлы Жерар. 
Пазл, разделённый на 5 частей, особенно подходит для начинающих - легко собрать каждый отдельно и обозреть величие и красоту общей большой картины. Дополнительный подарок в наборе включает планшет для игры с деталями-фигурками. Расставьте на планшете декорации и сценки по предложенной схеме или по собственной фантазии, и истории пазла оживут в новых сюжетах.
</t>
  </si>
  <si>
    <t>422 x 560</t>
  </si>
  <si>
    <t xml:space="preserve">4670027203348
</t>
  </si>
  <si>
    <t>7-12-01-626</t>
  </si>
  <si>
    <t>Мега. Четыре мгновения вдохновения, Пазл</t>
  </si>
  <si>
    <t xml:space="preserve">Четыре мгновения вдохновения 
</t>
  </si>
  <si>
    <t>https://disk.yandex.ru/d/UpPedobsi1ECNQ</t>
  </si>
  <si>
    <t xml:space="preserve">ЧЕТЫРЕ МГНОВЕНИЯ ВДОХНОВЕНИЯ
Квадриптих из картин Ники Боэм приглашает вас в тайное путешествие по четырем эпохам года в разных уголках нашей планеты. Кто-то сразу узнает эти места, а для кого-то они будут новым открытием.
540 УЗНАВАЕМЫХ ДЕТАЛЕЙ
Вкусные фигурные резы картин квадриптиха гарантируют высочайшее удовольствие от процесса сборки пазла. Собрав картины, переверните их деревянной стороной вверх и найдите смысловые сюжеты из деталей:
· Бостонская гавань, где местные жители занимаются каждый своим ремеслом. 
· Мечтательный пастух, окунувшийся в фантазийный мир любимой книги.
· Два странника в поисках счастья, уже почти нашли его и друг друга.
· Уютный домик, в котором живет девушка, мечтающая увидеть волшебный замок. Но она даже не догадывается, что этот замок так близко. Стоит только выйти из домика.
Но это еще не все! Внутри каждой картины спрятаны помеченные детали, которые складываются в картину – загадку. Соберите все четыре спрятанные картины и разгадайте загадку DAVICI.
Квадриптих внутри квадриптиха внутри квадриптиха! DAVICI умеет удивлять!
</t>
  </si>
  <si>
    <t>913 х 821</t>
  </si>
  <si>
    <t>  30,5 х 20,5 х 25  </t>
  </si>
  <si>
    <t>7-12-03-2000</t>
  </si>
  <si>
    <r>
      <rPr>
        <sz val="10"/>
        <color rgb="FF333333"/>
        <rFont val="Arial"/>
        <family val="2"/>
        <charset val="204"/>
      </rPr>
      <t xml:space="preserve">Цирковое </t>
    </r>
    <r>
      <rPr>
        <strike/>
        <sz val="10"/>
        <color rgb="FF333333"/>
        <rFont val="Arial"/>
        <family val="2"/>
        <charset val="204"/>
      </rPr>
      <t>на</t>
    </r>
    <r>
      <rPr>
        <sz val="10"/>
        <color rgb="FF333333"/>
        <rFont val="Arial"/>
        <family val="2"/>
        <charset val="204"/>
      </rPr>
      <t xml:space="preserve">шествие
</t>
    </r>
    <r>
      <rPr>
        <b/>
        <sz val="18"/>
        <color rgb="FFFF0000"/>
        <rFont val="Arial"/>
        <family val="2"/>
        <charset val="204"/>
      </rPr>
      <t>NEW</t>
    </r>
  </si>
  <si>
    <t>https://disk.yandex.ru/d/bpNlpx0-WIjtww</t>
  </si>
  <si>
    <r>
      <rPr>
        <sz val="10"/>
        <color theme="1"/>
        <rFont val="Arial"/>
        <family val="2"/>
        <charset val="204"/>
      </rPr>
      <t xml:space="preserve">ЦИРКОВОЕ </t>
    </r>
    <r>
      <rPr>
        <strike/>
        <sz val="10"/>
        <color theme="1"/>
        <rFont val="Arial"/>
        <family val="2"/>
        <charset val="204"/>
      </rPr>
      <t>НА</t>
    </r>
    <r>
      <rPr>
        <sz val="10"/>
        <color theme="1"/>
        <rFont val="Arial"/>
        <family val="2"/>
        <charset val="204"/>
      </rPr>
      <t xml:space="preserve">ШЕСТВИЕ
Соберите движущиеся акробатические качели и разверните феерию цирка прямо на своем столе! 
Приходилось ли вам держать в руках изящные фигурки цирковых артистов? Открывайте коробку, и… оп-ля! Вот они перед вами – многочисленные герои фееричного праздника. Как настоящие игрушки, деревянные фигурки акробатов, клоунов, гимнастов,  животных в тактильной игре перенесут вас в историю циркового закулисья.  
Собрав картину, перемещайтесь в зрительный зал и просмотрите зрелищное шоу на деревянной стороне собранного пазла. Разгадав загадку, вы совершите магию превращения деталей с метками в объемную конструкцию – качели с танцующими артистами.
</t>
    </r>
  </si>
  <si>
    <t>800 х 530</t>
  </si>
  <si>
    <t>7-12-04-1200</t>
  </si>
  <si>
    <r>
      <rPr>
        <sz val="10"/>
        <color rgb="FF333333"/>
        <rFont val="Arial"/>
        <family val="2"/>
        <charset val="204"/>
      </rPr>
      <t xml:space="preserve">Колыбельная луны
</t>
    </r>
    <r>
      <rPr>
        <b/>
        <sz val="18"/>
        <color rgb="FFFF0000"/>
        <rFont val="Arial"/>
        <family val="2"/>
        <charset val="204"/>
      </rPr>
      <t>NEW</t>
    </r>
  </si>
  <si>
    <t>https://disk.yandex.ru/d/DE_kWVS1abIq8A</t>
  </si>
  <si>
    <t xml:space="preserve">«Ложкой снег мешая»,
В небо взгляд кидая,
Звездный путь увидеть спешишь…
Представьте: зимняя звёздная ночь. Вам не спится, и вы выходите на крыльцо своего дома. Поднимаете взгляд в небо – и видите падающую звезду.
У вас всего несколько секунд, чтобы загадать заветное желание. Оно сбудется в ближайший год.
Какое желание это будет?
Смелее, загадывайте его прямо сейчас и собирайте пазл «Колыбельная луны» – как ритуал для исполнения желания.
Чтобы продлить удовольствие от Davici, найдите снежинки среди фигурных деталей набора и постройте свою собственную аутентичную ёлку, настоящий смысл которой будете знать только вы!
</t>
  </si>
  <si>
    <t>680 х 570</t>
  </si>
  <si>
    <t>7-12-05-1000</t>
  </si>
  <si>
    <t xml:space="preserve">Коллекция ВМЕСТЕ </t>
  </si>
  <si>
    <t>ВМЕСТЕ. Кошкин год, Пазл</t>
  </si>
  <si>
    <r>
      <rPr>
        <sz val="10"/>
        <color indexed="63"/>
        <rFont val="Arial"/>
        <family val="2"/>
        <charset val="204"/>
      </rPr>
      <t xml:space="preserve">Кошкин год
</t>
    </r>
    <r>
      <rPr>
        <sz val="10"/>
        <color indexed="63"/>
        <rFont val="Arial"/>
        <family val="2"/>
        <charset val="204"/>
      </rPr>
      <t xml:space="preserve">
</t>
    </r>
  </si>
  <si>
    <t>https://goo.su/8xxO</t>
  </si>
  <si>
    <t xml:space="preserve">В двух котах два  полюса года: цветущее тёплое лето и зимняя вьюга, два полюса суток: день и ночь.
В каждом котике два полюса жизни: городской и загородный. 
В деталях кота все радости лета: цветы, плоды и веселые звери. На летнем пикнике за городом и в парке развлечений. 
В деталях кота -  зимнее уютное настроение: городская ярмарка с дарами и загородные снежные забавы. 
Сложив котиков в двусторонние фигуры и установив на вложенные в набор подставки, вы получите самобытное интерьерное украшение.
Стильная загадка внутри набора. 
Рассмотрите сложенных пазл с деревянной стороны - и вы увидите новое воплощение картины в проявленных узорах 
</t>
  </si>
  <si>
    <t xml:space="preserve">Кошкин год зима: 
130 х 190 лето: 
130 х 180 
</t>
  </si>
  <si>
    <t xml:space="preserve">28,5  х  20,0 х  7,0 
</t>
  </si>
  <si>
    <t>Фанерная шкатулка 
Внешний размер</t>
  </si>
  <si>
    <t>7-08-01-200</t>
  </si>
  <si>
    <t xml:space="preserve">дерево </t>
  </si>
  <si>
    <t>ВМЕСТЕ. Фламинго, Нежность, Пазл</t>
  </si>
  <si>
    <r>
      <rPr>
        <sz val="10"/>
        <color indexed="63"/>
        <rFont val="Arial"/>
        <family val="2"/>
        <charset val="204"/>
      </rPr>
      <t xml:space="preserve">Фламинго. </t>
    </r>
    <r>
      <rPr>
        <sz val="10"/>
        <rFont val="Arial"/>
        <family val="2"/>
        <charset val="204"/>
      </rPr>
      <t xml:space="preserve">Нежность  </t>
    </r>
    <r>
      <rPr>
        <sz val="10"/>
        <color indexed="2"/>
        <rFont val="Arial"/>
        <family val="2"/>
        <charset val="204"/>
      </rPr>
      <t xml:space="preserve">
</t>
    </r>
  </si>
  <si>
    <t>https://goo.su/8XxO</t>
  </si>
  <si>
    <t xml:space="preserve">Фламинго - символ любви, равенства и верности.
Картина и детали пазла являют образы из жизни птиц: истории любви и их продолжение в семье, птенцы и гнездование.
Красоту картины усиливают деревянные детали с диковинными цветами.
Замысловатая загадка из 11 деталей. Сложите историю любви в “сердечном обрамлении”. Рассмотрите сложенный пазл с деревянной стороны  - и вы увидите новое воплощение картины в проявленных узорах DAVICI.
</t>
  </si>
  <si>
    <t xml:space="preserve"> 326 х 326 </t>
  </si>
  <si>
    <t>7-08-03-130</t>
  </si>
  <si>
    <t>ВМЕСТЕ. Мустанги, Пазл</t>
  </si>
  <si>
    <t xml:space="preserve">Мустанги. Дикий запад 
</t>
  </si>
  <si>
    <t>https://goo.su/8xxP</t>
  </si>
  <si>
    <t xml:space="preserve">Грациозные и сильные, быстрые, как ветер, мустанги завораживают атмосферными иллюстрированными историями. 
В замысловатой схеме реза из деревянных деталей предстают ковбойские сюжеты темного мустанга и истории американских индейцев светлого мустанга.
Стильная загадка внутри набора. Рассмотрите сложенных пазл с деревянной стороны - и вы увидите новое воплощение картины в проявленных узорах DAVICI..
</t>
  </si>
  <si>
    <t xml:space="preserve">Ковбой: 
254 х 409 
Индеец: 
324 х 403 
</t>
  </si>
  <si>
    <t>7-08-02-260</t>
  </si>
  <si>
    <t>ВМЕСТЕ. Волк. Оборотень, Пазл</t>
  </si>
  <si>
    <t xml:space="preserve">Волк. Оборотень 
</t>
  </si>
  <si>
    <t>https://goo.su/A3pY</t>
  </si>
  <si>
    <t xml:space="preserve">ВОЛК. ОБОРОТЕНЬ.
ГФ: Пазл - настольная инсталляция и «огненный» лунный секрет.
Волк и луна -  два воплощения:  дневная и ночная, темная и светлая. Впервые автор картины выступает автором реза пазла. Ксения Колова представляет эмоционально уютный мир волчьей семьи в своей иллюстрации и продолжает рассказ углублением в схему реза. На картине с темным волком сгущается тьма и проступают темные силы - оборотни, опасные злобные персонажи, замок вампиров, ночная охота. Герои темной стороны выходят и обретают форму и объем в деревянных деталях пазла.
Загадкой набора представлен герб темных сил в двух заменяемых вариантах - огненный волк или оборотень (в деревянной рамке с черной летучей мышью).
Главные секретные особенности набора - настольная инсталляция двойного пазла и «огненная» луна.
</t>
  </si>
  <si>
    <t xml:space="preserve">Добрый волк:
237 х 246 
Злой волк:
237 х 246 
</t>
  </si>
  <si>
    <t>7-08-05-160</t>
  </si>
  <si>
    <t>ВМЕСТЕ. Слоны. Эволюция, Пазл</t>
  </si>
  <si>
    <t xml:space="preserve">Слоны. Эволюция
</t>
  </si>
  <si>
    <t>https://goo.su/lhUxxM</t>
  </si>
  <si>
    <t xml:space="preserve">
СЛОНЫ. ЭВОЛЮЦИЯ.
ГФ: Три загадки с метками.
Жизнь слоненка - это уютное существование в кругу близких. Мама и папа, растительность и деревья занимают весь его мир. В жизни слонихи кроме семьи возникает связь с другими животными саванны. А взрослый слон являет картину эволюции взаимодействия - добрые отношения через заботу и любовь с представителями мира людей.
3 загадки в наборе - со специальной меткой.
</t>
  </si>
  <si>
    <t xml:space="preserve">слон папа:
345 х 250
слон мама:
285 х 210
слон малыш:
245 х 18
</t>
  </si>
  <si>
    <t>7-08-07-325</t>
  </si>
  <si>
    <t>ВМЕСТЕ. Дельфины. Два океана, Пазл</t>
  </si>
  <si>
    <t xml:space="preserve">Дельфины. Два океана 
</t>
  </si>
  <si>
    <t>https://goo.su/sCmG</t>
  </si>
  <si>
    <t xml:space="preserve">ЕЛЬФИНЫ. ДВА ОКЕАНА.
ГФ: Морской удильщик и мистическое существо в загадках.
Жизнь океана в глубоких водах и прекрасный темный мир затонувшего в океане города - внутри одного из дельфинов. Второй дельфин являет жизнь у поверхностных вод во всем разнообразии морских организмов и богатства жизни в океане.
Впервые автор картины, Ксения Колова,  выступает автором реза пазла. Океанские обитатели - животные и растительные организмы, обретают форму и объем в деревянных деталях пазла.
Загадкой одного дельфина является сборка фигуры мистического существа - морского конька. Второй дельфин являет в своем секрете фигуру страшного морского удильщика.
</t>
  </si>
  <si>
    <t xml:space="preserve">дельфин 1:
371 х 265
дельфин 2:
382 х 265
</t>
  </si>
  <si>
    <t>7-08-06-222</t>
  </si>
  <si>
    <t>Коллекция "Пазл в рамке"</t>
  </si>
  <si>
    <t>Маяк. Очарование, Пазл</t>
  </si>
  <si>
    <t xml:space="preserve">Маяк. Очарование, Пазл
</t>
  </si>
  <si>
    <t>https://clck.ru/32VwGD</t>
  </si>
  <si>
    <t xml:space="preserve">ИНОПЛАНЕТНОЕ ПОХИЩЕНИЕ НА МАЯКЕ. 
Реальная история загадочного исчезновения трёх смотрителей маяка на островах Фланнан. Это событие по сей день окутано тайной. Фигуры инопланетян и мистических чудовищ, буйство стихии в деталях пазла раскрывают его пугающую суть.
</t>
  </si>
  <si>
    <t xml:space="preserve">33 х 24 </t>
  </si>
  <si>
    <t>38,7х29,3х1,8</t>
  </si>
  <si>
    <t>переплётный картон</t>
  </si>
  <si>
    <t>7-14-01-250</t>
  </si>
  <si>
    <t xml:space="preserve">белый </t>
  </si>
  <si>
    <t>С Новым годом, Зайцы!, Пазл</t>
  </si>
  <si>
    <r>
      <rPr>
        <sz val="10"/>
        <color rgb="FF333333"/>
        <rFont val="Arial"/>
        <family val="2"/>
        <charset val="204"/>
      </rPr>
      <t>С Новым годом, Зайцы, Пазл</t>
    </r>
    <r>
      <rPr>
        <b/>
        <sz val="20"/>
        <color rgb="FFFF0000"/>
        <rFont val="Arial"/>
        <family val="2"/>
        <charset val="204"/>
      </rPr>
      <t xml:space="preserve">
</t>
    </r>
  </si>
  <si>
    <t>https://clck.ru/32VwJe</t>
  </si>
  <si>
    <t xml:space="preserve">Весёлые заячьи праздники
К празднованию Нового Года положено готовиться основательно. Так и делают зайцы. Выждав удачный момент, шустрые грызуны набрали полные лапы подарков, ни в чем себе не отказывая! Гулять-так гулять! 
</t>
  </si>
  <si>
    <t>7-14-03-250</t>
  </si>
  <si>
    <t>Усатая улица, Пазл</t>
  </si>
  <si>
    <t xml:space="preserve">Усатая улица, Пазл
</t>
  </si>
  <si>
    <t>https://clck.ru/32VwKL</t>
  </si>
  <si>
    <t xml:space="preserve">Усатая улица – любимое место кошек. Здесь празднуют кошачью жизнь и дружат с соседями, ходят на кошачьи свидания, занимаются садом, сплетничают за чашечкой чая и наблюдают за звёздами. Загадка набора с механизмом: кошачий лифт, движущийся при помощи поворота ключа.
</t>
  </si>
  <si>
    <t>48 х 33</t>
  </si>
  <si>
    <t>53,6x38,3x1,8</t>
  </si>
  <si>
    <t>7-14-02-500</t>
  </si>
  <si>
    <r>
      <rPr>
        <b/>
        <sz val="10"/>
        <color rgb="FF002060"/>
        <rFont val="Miriam"/>
        <charset val="134"/>
      </rPr>
      <t xml:space="preserve">Коллекция Диорама
</t>
    </r>
    <r>
      <rPr>
        <b/>
        <sz val="20"/>
        <color rgb="FFFF0000"/>
        <rFont val="Miriam"/>
        <charset val="134"/>
      </rPr>
      <t>NEW</t>
    </r>
  </si>
  <si>
    <t>Мини-набор Совушки NEW РОССИЯ, Пазл</t>
  </si>
  <si>
    <r>
      <rPr>
        <sz val="10"/>
        <color theme="1"/>
        <rFont val="Arial"/>
        <family val="2"/>
        <charset val="204"/>
      </rPr>
      <t xml:space="preserve">Пророк
</t>
    </r>
    <r>
      <rPr>
        <b/>
        <sz val="20"/>
        <color rgb="FFFF0000"/>
        <rFont val="Arial"/>
        <family val="2"/>
        <charset val="204"/>
      </rPr>
      <t>NEW</t>
    </r>
  </si>
  <si>
    <t>https://disk.yandex.ru/d/NuOBYAvIvkbMzw</t>
  </si>
  <si>
    <t xml:space="preserve">История о символичном образе вашего Я. История, рассказывающая о 4-х этапах развития личности.
Психологическая диорама «Пророк» - как четырехслойная сенсорная медитация. 
Осмысление лестницы авторских замыслов позволяет выйти на новый уровень осознанности, обращаясь к вашему Я, прообразом которого и является Пророк. Каждая из четырех сцен олицетворяет фундаментальные аспекты вашей жизни и путь развития души. От простейшего до осознающего единство со Вселенной. Фигурные детали диорамы воплощают такие незримые явления как интуиция, энергия, эмоции. Как? Узнаете совсем скоро!
</t>
  </si>
  <si>
    <t>155х220</t>
  </si>
  <si>
    <t>картонная коробка-рамка</t>
  </si>
  <si>
    <t>7-16-01-201</t>
  </si>
  <si>
    <t>золотая</t>
  </si>
  <si>
    <r>
      <rPr>
        <b/>
        <sz val="10"/>
        <color rgb="FF002060"/>
        <rFont val="Miriam"/>
        <charset val="134"/>
      </rPr>
      <t xml:space="preserve">Коллекция Нейропазл
</t>
    </r>
    <r>
      <rPr>
        <b/>
        <sz val="20"/>
        <color rgb="FFFF0000"/>
        <rFont val="Miriam"/>
        <charset val="134"/>
      </rPr>
      <t>NEW</t>
    </r>
  </si>
  <si>
    <r>
      <rPr>
        <sz val="10"/>
        <color theme="1"/>
        <rFont val="Arial"/>
        <family val="2"/>
        <charset val="204"/>
      </rPr>
      <t xml:space="preserve">Череп. Тайны разума
</t>
    </r>
    <r>
      <rPr>
        <b/>
        <sz val="20"/>
        <color rgb="FFFF0000"/>
        <rFont val="Arial"/>
        <family val="2"/>
        <charset val="204"/>
      </rPr>
      <t>NEW</t>
    </r>
  </si>
  <si>
    <t>https://disk.yandex.ru/d/nKe-Qg8JDcYVWw</t>
  </si>
  <si>
    <t xml:space="preserve">В недрах туманных лабораторий легендарный затворник-ученый совершил прорыв.
Когда его имя осталось лишь эхом среди забытых теорий, тайник ученого превратился в место паломничества для тех, кто жаждет загадок. 
Перед вами головоломка — переход в эволюцию умственных способностей.  Соберите разбросанные кусочки для приобретения ясности знаний.
С каждой правильно сложенной деталью сила вашего сознания будет становиться всё больше, а разгадки - всё ближе.
И кто знает, может быть, именно вы перейдете порог, за которым начинается бесконечность человеческих возможностей.
</t>
  </si>
  <si>
    <t xml:space="preserve">
414х294</t>
  </si>
  <si>
    <t>32,9 / 50,2 / 12</t>
  </si>
  <si>
    <t>картонный конверт с прозрачным окном</t>
  </si>
  <si>
    <t>7-18-01-095</t>
  </si>
  <si>
    <t>красно-фиолетовая</t>
  </si>
  <si>
    <r>
      <rPr>
        <b/>
        <sz val="10"/>
        <color rgb="FF002060"/>
        <rFont val="Miriam"/>
        <charset val="134"/>
      </rPr>
      <t xml:space="preserve">Коллекция Прятки-загадки
</t>
    </r>
    <r>
      <rPr>
        <b/>
        <sz val="20"/>
        <color rgb="FFFF0000"/>
        <rFont val="Miriam"/>
        <charset val="134"/>
      </rPr>
      <t>NEW</t>
    </r>
  </si>
  <si>
    <t xml:space="preserve">Она опять всё перепутала
</t>
  </si>
  <si>
    <t>https://disk.yandex.ru/d/EJSTf0RQ9-N5LA</t>
  </si>
  <si>
    <t xml:space="preserve">Помогите распутать
прятки-загадки.
Персонажи этой истории ищут своё место. Вполне в духе нашей пытливой героини, не правда ли? Она опять всё перепутала и ждет
вашей помощи. Соберите картину пазла и разместите на ней героев сюжета, ориентируясь на намеки-углубления в окнах и проемах.
</t>
  </si>
  <si>
    <t>270х370</t>
  </si>
  <si>
    <t>7-20-01-153</t>
  </si>
  <si>
    <t>оранжево-фиолетовая</t>
  </si>
  <si>
    <t xml:space="preserve">Дом с привидениями
</t>
  </si>
  <si>
    <t>https://disk.yandex.ru/d/r79UQ64Bm8UBCg</t>
  </si>
  <si>
    <t xml:space="preserve">Атмосферный мистический хоррор.  
Дом, милый дом… Он никогда уже не станет прежним. С тех пор, как последние его обитатели таинственным образом исчезли, дом начал жить своей жизнью. Вся округа испытывает леденящий душу ужас и не решается приближаться к особняку с привидениями. Говорят, инфернальные монстры могут успокоиться, только если найдут свое место. Ваша задача – спасти город и его жителей. Укротите чудищ, расположив их в потайных местах - иначе этот кошмар не закончится никогда! 
Увлекательное приключение в поисках загадок гарантировано!
</t>
  </si>
  <si>
    <t>360х480</t>
  </si>
  <si>
    <t>7-20-02-157</t>
  </si>
  <si>
    <t>https://disk.yandex.ru/d/uQkOs5BkfXu7DA</t>
  </si>
  <si>
    <t xml:space="preserve">В эту старинную школу испокон веков могли попасть лишь единицы. Тех немногих…избранных, здесь обучают тому, как приручить удачу и заполучить желаемое. Здесь вас научат, как разлить по бутылкам известность, заваривать славу, и даже как закупорить боль…
И сейчас объявлен новый отбор учеников: соберите необычный пазл-загадку и найдите спрятанные  в нем детали замка. Сложите замок, подберите подходящий ключ. Как только замок откроется, ликуйте - вы приняты!
</t>
  </si>
  <si>
    <t>7-20-03-229</t>
  </si>
  <si>
    <t>Коллекция MINI</t>
  </si>
  <si>
    <t>16,3/ 11,5 / 4,5</t>
  </si>
  <si>
    <t>желтый</t>
  </si>
  <si>
    <t>Мини-набор Дракон и бабочка NEW, Пазл</t>
  </si>
  <si>
    <t xml:space="preserve">Дракон и бабочка  </t>
  </si>
  <si>
    <t>https://goo.su/8xXQ</t>
  </si>
  <si>
    <t xml:space="preserve"> 225 х 225</t>
  </si>
  <si>
    <t>7-21-34-100</t>
  </si>
  <si>
    <t>Мини-набор Мелодия весны NEW, Пазл</t>
  </si>
  <si>
    <t xml:space="preserve">Мелодия весны </t>
  </si>
  <si>
    <t>https://goo.su/8XxQ</t>
  </si>
  <si>
    <t>170 х 225</t>
  </si>
  <si>
    <t>7-21-33-100</t>
  </si>
  <si>
    <t>Мини-набор Дед Мороз спешит к тебе, Пазл</t>
  </si>
  <si>
    <t xml:space="preserve">Дед мороз спешит к тебе  </t>
  </si>
  <si>
    <t>https://disk.yandex.ru/d/VnNyAgXWFfPQbQ</t>
  </si>
  <si>
    <t>215 х 170</t>
  </si>
  <si>
    <t>7-22-43-130</t>
  </si>
  <si>
    <t>Коллекция Наследие</t>
  </si>
  <si>
    <t>Мадонна Литта NEW, Пазл</t>
  </si>
  <si>
    <t xml:space="preserve">Мадонна Литта </t>
  </si>
  <si>
    <t>https://goo.su/8YtJ</t>
  </si>
  <si>
    <t xml:space="preserve">Все сокровища творчества Леонардо да Винчи в одном наборе!
Все сокровища творчества Леонардо да Винчи в одном наборе! Искусно вырезанные детали пазла воплощают главные картины великого мастера, его открытия и наброски. Три главные загадки набора: нежный облик Мадонны с Младенцем, загадочный образ Моны Лизы и автопортрет самого Да Винчи.
</t>
  </si>
  <si>
    <t>250 х 320</t>
  </si>
  <si>
    <t xml:space="preserve"> 28,5/20/4,6</t>
  </si>
  <si>
    <t>Коробка-пенал</t>
  </si>
  <si>
    <t>7-41-13-222</t>
  </si>
  <si>
    <t>черный</t>
  </si>
  <si>
    <t>Черный супрематический квадрат, Пазл</t>
  </si>
  <si>
    <t xml:space="preserve">Черный супрематический квадрат </t>
  </si>
  <si>
    <t>https://goo.su/8yTl</t>
  </si>
  <si>
    <t>Чёрный квадрат - своеобразный живописный манифест супрематизма Казимира Малевича.  Одна из самых обсуждаемых  и самых известных картин в мировом искусстве. По задумке автора «квадрат» является иллюстрацией «нуля форм» (nihil, ничто), значение которого в видении художника простиралось от «ничто» до «всего». 
Пазл DAVICI «Черный квадрат» предоставляет возможность перебрать вручную сложные колористические и фактурные построения, многогранные и динамичные, и прочувствовать живость и целеустремленность стиля Казимира Малевич</t>
  </si>
  <si>
    <t xml:space="preserve">245 х 245 </t>
  </si>
  <si>
    <t>7-41-15-140</t>
  </si>
  <si>
    <t>Купание красного коня, Пазл</t>
  </si>
  <si>
    <t xml:space="preserve">Купание красного коня  </t>
  </si>
  <si>
    <t>https://goo.su/8ytM</t>
  </si>
  <si>
    <t xml:space="preserve">Двойные истории в наборах ДАВИЧИ - это картина художника в красках, и на обороте - картина-интерпретация в деревянных деталях.
В наборе «Купание красного коня» история в деталях сообщает о популярной версии сюжета картины Петрова-Водкина - грядущей победе Красной армии. Сюжеты и послания описаны художественными деталями ДАВИЧИ.
</t>
  </si>
  <si>
    <t>364 х 314</t>
  </si>
  <si>
    <t>7-41-16-300</t>
  </si>
  <si>
    <t>14+</t>
  </si>
  <si>
    <t xml:space="preserve">Коллекция "Третьяковская галерея" </t>
  </si>
  <si>
    <t>Третьяковская галерея. Утро в сосновом лесу, Пазл</t>
  </si>
  <si>
    <t xml:space="preserve">Утро в сосновом лесу
И.И.  Шишкин 
</t>
  </si>
  <si>
    <t>https://goo.su/8yTM</t>
  </si>
  <si>
    <t xml:space="preserve">Стильно оформленный в лесных сюжетах пазл знакомит с жизнью медвежьего семейства и  жителей леса. Главная загадка набора: берлога со спрятавшимися в ней медвежатами. Загадка откроется в картине, если вынуть «лишние» детали из берлоги. А вынув из картины все детали загадки и выложив их отдельно цветной стороной, вы увидите композицию во всей своей красе.
</t>
  </si>
  <si>
    <t>325 х 212</t>
  </si>
  <si>
    <t>7-09-01-180</t>
  </si>
  <si>
    <t>серый</t>
  </si>
  <si>
    <t>Третьяковская галерея. Богатыри, Пазл</t>
  </si>
  <si>
    <t xml:space="preserve">Богатыри
В.М. Васнецов
</t>
  </si>
  <si>
    <t>https://goo.su/8ytN</t>
  </si>
  <si>
    <t xml:space="preserve">Набор воскрешает грандиозные образы защитников Древней Руси. 
Художники ДАВИЧИ представили три былины в деревянных деталях. 
История Добрыни Никитича и трехглавого Змея Горыныча, Ильи Муромца и Соловья-разбойника, и третий сюжет про Алёшу Поповича и Змея Тугарина.
Кони, копья, цепи, булавы, исполинские деревья, ночные птицы и мифические обитатели леса усиливают погружение в глубину былинных историй. Восхищающий своей красотой рез пазла! 
</t>
  </si>
  <si>
    <t xml:space="preserve">530 х 350 </t>
  </si>
  <si>
    <t>7-09-03-500</t>
  </si>
  <si>
    <t>Третьяковская галерея. Всадница, Пазл</t>
  </si>
  <si>
    <t>Всадница
К.П.Брюллов</t>
  </si>
  <si>
    <t>https://disk.yandex.ru/d/htHuheWQSYSS7Q</t>
  </si>
  <si>
    <t>«Люблю тебя более, чем изъяснить умею, обнимаю тебя и до гроба буду душевно тебе привержена», — писала Карлу Брюллову Юлия Самойлова, женщина, которая заказала у художника эту картину.
Сюжетный рез пазла открывает занавесу тайны создания этой картины и намекает на малоизвестные факты из биографии графини. Среди деталей – светские бальные сцены, элементы «сладкой жизни» графини, шампанское, фонтаны. Найдите фигуру поэта Эммануила Сен-При, застрелившегося от любви к Самойловой, портреты Брюллова, Третьякова и композитора Паччини, отца двух барышень на картине и одного из кавалеров госпожи.
Разгадайте загадку набора и соберите из помеченных деталей портрет самой госпожи Самойловой в раме. Часть загадки собирается деревянной стороной, другая часть – цветной.
ЗАГАДКА: Из разных деталей можно собрать портрет графини. "</t>
  </si>
  <si>
    <t>430 х 600</t>
  </si>
  <si>
    <t>29,8х20,0х9,8</t>
  </si>
  <si>
    <t>7-09-05-600</t>
  </si>
  <si>
    <t>Третьяковская галерея. Цветы и плоды, Пазл</t>
  </si>
  <si>
    <t>Цветы и плоды
И.Ф.Хруцкий</t>
  </si>
  <si>
    <t>https://disk.yandex.ru/d/ZuRDIRioYTn9yg</t>
  </si>
  <si>
    <t xml:space="preserve">Светский этикет восемнадцатого столетия включал в себя понимание языка аллегорий. Каждый предмет, присутствующий на натюрморте, раскрывает свой смысл искушенному зрителю.
 Собирая пазл «Цветы и плоды», вы можете разгадать символизм изобилия картины. Роскошный фигурный рез, состоящий из крупных деталей – спиралей, наделяет этот пазл настоящим аристократическим шиком и высоким уровнем удовольствия от сборки.
Найдите среди деталей троих торговцев фруктами, которые спрятались в фигурах - перевертышах.
</t>
  </si>
  <si>
    <t>450 х 340</t>
  </si>
  <si>
    <t>29,8х20,3х6,0</t>
  </si>
  <si>
    <t>7-09-02-333</t>
  </si>
  <si>
    <t>Третьяковская галерея. Девочка с персиками, Пазл</t>
  </si>
  <si>
    <t>Девочка с персиками
В.А.Серов</t>
  </si>
  <si>
    <t>https://disk.yandex.ru/d/gBC7ylAJobmm5g</t>
  </si>
  <si>
    <t xml:space="preserve">«Три загадки в образах детства». 
На картине Валентина Серова изображена 12-летняя Вера Мамонтова, а детали пазла углубляются в момент счастливого времени её детства. Беззаботность летнего дня, любознательность, родительский персиковый сад, радость солнцу и всему вокруг — в стильном кружеве витиеватых деревянных деталей. Удивитесь трём загадкам набора: 1) Превращение рамки картины в деревянный узор — переверните все крайние детали на деревянную сторону. 2) Соберите 3D-игрушку — девочку на лошадке. 3) Сложите главную загадку из 11 деталей — цветные персиковое дерево и плод в кружевной овальной рамке из дерева.
</t>
  </si>
  <si>
    <t>230 х 240</t>
  </si>
  <si>
    <t>22,0 х15,5 х4,0</t>
  </si>
  <si>
    <t>7-09-04-140</t>
  </si>
  <si>
    <t>Третьяковская галерея. Иван-царевич на Сером Волке, Пазл</t>
  </si>
  <si>
    <t>Иван-царевич на Сером Волке
В.М. Васнецов</t>
  </si>
  <si>
    <t>https://disk.yandex.ru/d/7U1pA5YfIrTOjg</t>
  </si>
  <si>
    <t>"Самое сказочное произведение русского изобразительного искусства, покоряющее сердца людей своей таинственностью и загадочностью. 
Знакомые каждому символы русских сказок открываются среди фигурных деталей пазла в лубочном стиле. Волшебная жар-птица, вороной конь, живая и мертвая вода, меч – кладенец, дерево с молодильными яблочками, сказочный царь, три богатыря, волки – оборотни и сам Иван Царевич с царицей на сером волке. 
Найдите резное перо среди деталей пазла и разместите на нем фигуру жар-птицы, чтобы собрать личную птицу счастья и разгадать загадку набора.
ЗАГАДКА: Жар-птица встаёт в подставку в виде пера."</t>
  </si>
  <si>
    <t>280 х 207</t>
  </si>
  <si>
    <t>7-09-06-150</t>
  </si>
  <si>
    <t>Игры</t>
  </si>
  <si>
    <t>Шахматы, Пазл</t>
  </si>
  <si>
    <t xml:space="preserve">Шахматы 
</t>
  </si>
  <si>
    <t>https://goo.su/aTmL</t>
  </si>
  <si>
    <t xml:space="preserve">Подарочный набор включает 254 детали, из которых собираются шахматное поле с авторским рисунком и 32 шахматные фигуры (16 синих и 16 светлых). Размеры игрового поля после сборки 324x324 мм, высота фигур от 50 до 75 мм, клетка на поле 37х37 мм. Комплектация: 254 детали, клеевая для скрепления поля, клеевые пятачки для скрепления фигур. Размер упаковочной коробки позволяет хранить собранное шахматное поле. Специальный ложемент в коробке фиксирует каждую шахматную фигуру после сборки. 
95 узнаваемых персонажей в деталях
24 картины DAVICI на одном поле
</t>
  </si>
  <si>
    <t>324 х324</t>
  </si>
  <si>
    <t>33 / 35 /5,5</t>
  </si>
  <si>
    <t>7-11-01-254</t>
  </si>
  <si>
    <t>цветной</t>
  </si>
  <si>
    <t>Сказочные котики, Пазл</t>
  </si>
  <si>
    <r>
      <rPr>
        <sz val="10"/>
        <rFont val="Arial"/>
        <family val="2"/>
        <charset val="204"/>
      </rPr>
      <t xml:space="preserve">Сказочные котики 
</t>
    </r>
    <r>
      <rPr>
        <b/>
        <sz val="10"/>
        <color indexed="2"/>
        <rFont val="Arial"/>
        <family val="2"/>
        <charset val="204"/>
      </rPr>
      <t xml:space="preserve">
</t>
    </r>
  </si>
  <si>
    <t>https://goo.su/Skb7</t>
  </si>
  <si>
    <t>«Сказочные котики» идеальны для сборки в семейном кругу.
Игра длится около часа – насыщенного яркими эмоциями! – и гарантированно впечатлит игроков любого возраста.
✔ Тяни и угадывай детали
✔ Собирай котиков в своем городе
✔ Кричи: «Котик собран!»
Какие правила? 
Сложить как можно больше котиков, запоминая и угадывая ходы других игроков и применяя хитрую стратегию обмена деталей!</t>
  </si>
  <si>
    <t xml:space="preserve">26 котиков x 5 деталей </t>
  </si>
  <si>
    <t xml:space="preserve">4670027203249
</t>
  </si>
  <si>
    <t xml:space="preserve">29,0 / 19,0 / 8,5   </t>
  </si>
  <si>
    <t>7-11-02-130</t>
  </si>
  <si>
    <t xml:space="preserve">42х42х31 </t>
  </si>
  <si>
    <t>Детская коллекция</t>
  </si>
  <si>
    <t>Зеленый медведь, Пазл</t>
  </si>
  <si>
    <t>Зеленый медведь</t>
  </si>
  <si>
    <t>https://goo.su/8YTN</t>
  </si>
  <si>
    <t xml:space="preserve">
Он идет себе по лесу
С рюкзаком наперевес,
Напевая, удивляя, 
Наполняя счастьем лес!
Он — Медведь зеленый, милый
И приветливый такой.
Он не хвастается силой,
Он прекрасен добротой!
 В пазле все находки скрыты
Начинаем собирать
Кто же встретился в дороге?
Всех попробуй сосчитать.
У медведя есть загадка…
Можно будет полетать,
Если из деталей с меткой
Это радостно собрать. 
Автор- Марина Олейникова
</t>
  </si>
  <si>
    <t>175 х 250</t>
  </si>
  <si>
    <t>7-71-02-080</t>
  </si>
  <si>
    <t>Однажды летом, Пазл</t>
  </si>
  <si>
    <t xml:space="preserve">Однажды летом </t>
  </si>
  <si>
    <t>https://goo.su/8yTo</t>
  </si>
  <si>
    <t>Как же я без интернета
Проведу в деревне лето?
Беспокоился Борис.
Грустен он. и нос повис.
Что же ждёт Бориса там?
Будет лазить по горам?
Будет он в реке купаться, 
Загорать и развлекаться?
Будет что - узнает тот,
Кто все пазлы соберёт.
Ты на все найдешь ответы-
Пазл откроет все секреты!
Из деталей сложится
То, как дружба множится:
Что его подруге славной
Из подарков станет главным?
Автор- Марина Олейникова</t>
  </si>
  <si>
    <t>195 х 280</t>
  </si>
  <si>
    <t>23,5 / 16,5 / 4,6</t>
  </si>
  <si>
    <t>7-71-11-100</t>
  </si>
  <si>
    <t>16,3 / 11,8 / 4</t>
  </si>
  <si>
    <t>Корабль сокровищ, Пазл</t>
  </si>
  <si>
    <t>Корабль сокровищ</t>
  </si>
  <si>
    <t>https://goo.su/8YTO</t>
  </si>
  <si>
    <t>Наша бабушка агент:
Через целый континент
Провезла она товар
Сквозь моря и сотню стран.
Ей пришлось маскироваться: 
Даже злою притворяться,
Чтоб проверки на пути
Беспрепятственно пройти. 
А товар тот непростой,
Чувствую, для нас с тобой.
Ведь такие корабли
Лишь сокровища везли! 
Может быть шелка в мешках, 
И алмазы в сундуках?
А в коробках в самом деле 
Есть диковинные звери?!!
Чтобы все секреты знать 
Буду пазлы составлять:
Что в корзинке гусь несёт,
Где удача меня ждёт!
Автор- Ирина Боднарь</t>
  </si>
  <si>
    <t>204 х 154</t>
  </si>
  <si>
    <t>7-71-05-060</t>
  </si>
  <si>
    <t>Дружба на полянке, Пазл</t>
  </si>
  <si>
    <t>Дружба на полянке</t>
  </si>
  <si>
    <t>https://goo.su/8Ytp</t>
  </si>
  <si>
    <t>Если б не было друзей,
Стала б наша жизнь грустней.
Только оглядись вокруг - 
Каждый, каждый чей-то друг!.
И в картине этой тоже
Все на нашу жизнь похоже.
Разгадай ее секрет:
Кто с кем дружит? Есть ответ!
 Ну а кое-кто сердит, 
Не весёлый он сидит.
Пазл подскажет, как же быть-
Кого надо помирить?
Автор- Ирина Боднарь</t>
  </si>
  <si>
    <t>220 х 158</t>
  </si>
  <si>
    <t>7-71-10-065</t>
  </si>
  <si>
    <t>Кощеева дружба, Пазл</t>
  </si>
  <si>
    <t>Кащеева дружба</t>
  </si>
  <si>
    <t>https://goo.su/8ytq</t>
  </si>
  <si>
    <t>«Что же я всегда один?
Сам слуга и господин!
Не могу так дальше жить!
Я теперь хочу дружить!»
Может, с Бабою Ягой?
Нет, ответ слишком простой!
С кем же? ты раскрой секрет — 
В этом пазле есть ответ!
«Ради друга своего
Отрекусь я от всего.
Злым не буду больше я — 
Будут у меня друзья!
Мне для друга моего 
И не жалко ничего!»
Ты из меченых деталей
Собери, что другу дали!
Автор- Марина Олейникова</t>
  </si>
  <si>
    <t>155 х 207</t>
  </si>
  <si>
    <t>7-71-04-045</t>
  </si>
  <si>
    <t xml:space="preserve">14670027201136
</t>
  </si>
  <si>
    <t>Ежик-путешественник, Пазл</t>
  </si>
  <si>
    <t>Ежик-путешественник</t>
  </si>
  <si>
    <t>https://goo.su/8YtQ</t>
  </si>
  <si>
    <t>Всем привет! Я добрый Ёж,
На клубочек я похож.
Я задумчивый стою -
Путешествовать хочу!
Друга взял с собой, мы рано
Пыль стряхнули с чемодана.
Перестали с ним мечтать, 
Стали делать и желать.
Сели в модное авто,
Кто же крутит колесо?
Замираем чуть дыша - 
Как планета хороша!
Если мы с пути собёъмся, 
То по звездочкам вернемся,
Дома пазлы ждут, друзья,
Собирать люблю их я!
Автор- Ирина Боднарь</t>
  </si>
  <si>
    <t>160 х 170</t>
  </si>
  <si>
    <t>7-71-01-030</t>
  </si>
  <si>
    <t>Как создать своего дракона, Пазл</t>
  </si>
  <si>
    <t xml:space="preserve">Как создать своего дракона  </t>
  </si>
  <si>
    <t>https://clck.ru/WazW4</t>
  </si>
  <si>
    <t xml:space="preserve">Без дракона жизнь не та -
Оседлал малыш кота.
Только мало оседлать,
Должен кот драконом стать!
Вот — рога, а вот — седло.
Стать драконом нелегко!
Крылья мы коту дадим -
В путешествие летим!
Над диваном, над столом…
Дом перевернем вверх дном!
Это горы и моря…
Ведь старались мы не зря!
Встретили кого в пути?
Ну-ка, пазлы собери:
Из помеченных деталей
Соберешь, кого встречали!
С метками достань детали.
Кто в дороге их встречает? 
Тот, кто пазлы соберёт
Необычный мир найдёт! 
М. Олейникова
</t>
  </si>
  <si>
    <t>223 х 223</t>
  </si>
  <si>
    <t>7-71-14-90</t>
  </si>
  <si>
    <t>Болотная семейка, Пазл</t>
  </si>
  <si>
    <t xml:space="preserve">Болотная семейка  </t>
  </si>
  <si>
    <t>https://goo.su/8YTR</t>
  </si>
  <si>
    <t xml:space="preserve">Мы - весёлая семейка,
Очень дружно мы живём.
Но найти ты нас сумей-ка -
В необычном месте дом!
Он находится в болоте.
В сказках сказано о том.
Никогда вы не найдете
Наш чудесный милый дом!
Жизнь прекрасна на болоте! 
Здесь создали мы уют. 
Под окошком на природе
 Лягушата нам поют.
Водяной - сосед отличный.
Леший - парень хоть куда!
Нечисть вся - народ приличный,
И кругом одна вода!
Кое-кто от взора скрылся.
Ты попробуй отыскать.
Из помеченных деталей
Нужно нам его собрать!
Марина Олейникова 
</t>
  </si>
  <si>
    <t>170 х 243</t>
  </si>
  <si>
    <t>7-71-17-75</t>
  </si>
  <si>
    <t>Прокачу с ветерком, Пазл</t>
  </si>
  <si>
    <t xml:space="preserve">Прокачу с ветерком   </t>
  </si>
  <si>
    <t>https://goo.su/8YTS</t>
  </si>
  <si>
    <t xml:space="preserve">Зайчишек задирали
и в игры их не брали.
Подшучивали остро:
"Ну вы трусишки просто! "
Обидно было зайкам,
Хоть правдой это было:
С горы спуститься в санях
Им не хватало силы.
Собрав фигуры к ряду
Узнаем, что случилось
И как скатиться с горки
У зайцев получилось. 
Им так хотелось дружбы-
Надели рукавички 
В подарок тëлке Зорьке
Слепили Снеговичку. 
Расчувствовалась Зорька:
Мы, зайцы, вам поможем
Из меченных деталей
подарок вместе сложим.
А. Ваньгина
</t>
  </si>
  <si>
    <t>230 х 165</t>
  </si>
  <si>
    <t>7-71-12-50</t>
  </si>
  <si>
    <t>Сто лет в обед, Пазл</t>
  </si>
  <si>
    <t>Сто лет в обед</t>
  </si>
  <si>
    <t>https://disk.yandex.ru/d/PK7-e1YPNQAK1Q</t>
  </si>
  <si>
    <t xml:space="preserve">Кто сказал, что черепахи
Очень медленно живут?
Пьют подолгу чай с вареньем…
Расскажу вам про одну!
У нее сегодня праздник —
Пригласила на обед.
Сколько же историй разных
Накопилось за сто лет!
Как она на самолете
Рассекала облака.
Лыжи, скейт — душа в полете!
Черепаха? Ха-ха-ха!
Йога, танцы, с парашютом —
Все бабуле по плечу!
Но и варежки-носочки…
Тоже стать такой хочу!
А еще сюрприз бабуля
Приготовила гостям.
Что? Узнаешь, пазл собрав ты.
Ну а я узнаю там!
</t>
  </si>
  <si>
    <t xml:space="preserve">320 х 170 </t>
  </si>
  <si>
    <t>7-72-18-100</t>
  </si>
  <si>
    <t>Коллекция Знаки зодиака</t>
  </si>
  <si>
    <t>Знак зодиака. Рак, Пазл</t>
  </si>
  <si>
    <t>Знак зодиака. Рак</t>
  </si>
  <si>
    <t>https://goo.su/8yU1</t>
  </si>
  <si>
    <t xml:space="preserve">
Раки -мечтательные, любопытные, обладают хорошим интеллектом и развитыми художественными способностями, имеют тонкую душевную организацию. Им свойственны заботливость, умение сопереживать и интуитивно чувствовать настроение окружающих. Благодаря этим качествам они могут быть очень счастливы в личной жизни.</t>
  </si>
  <si>
    <t>170 х 208</t>
  </si>
  <si>
    <t>7-07-06-100</t>
  </si>
  <si>
    <t>фиолетовый</t>
  </si>
  <si>
    <t>Знак зодиака. Лев, Пазл</t>
  </si>
  <si>
    <t>Знак зодиака. Лев</t>
  </si>
  <si>
    <t>https://goo.su/8YU1</t>
  </si>
  <si>
    <t xml:space="preserve"> Львы -  харизматичные, сильные, щедрые, рождаются с удачей в руках. Привлекают изобилие друзей и возможностей, охотно делятся своим теплом. Умеют пережить бурные времена жизни со свойственным только им  стилем и стать счастливыми и довольными своей жизнью. Обладают качествами, которые присущи царским особам. </t>
  </si>
  <si>
    <t>7-07-03-100</t>
  </si>
  <si>
    <t>Знак зодиака. Дева, Пазл</t>
  </si>
  <si>
    <t>Знак зодиака. Дева</t>
  </si>
  <si>
    <t>https://goo.su/8yU2</t>
  </si>
  <si>
    <t xml:space="preserve"> 
Девы - умны, наделены как логикой, так и интуицией, необыкновенно внимательны и проницательны во всех областях, им свойственно тонкое восприятие жизни. Обладают развитым чувством долга, неравнодушны к проблемам окружающих и всегда придут на помощь. Отличаются практичностью, рациональным подходом к жизни и умением заботиться о завтрашнем дне. </t>
  </si>
  <si>
    <t>7-07-12-100</t>
  </si>
  <si>
    <t>Знак зодиака. Весы, Пазл</t>
  </si>
  <si>
    <t>Знак зодиака. Весы</t>
  </si>
  <si>
    <t>https://goo.su/8YU3</t>
  </si>
  <si>
    <t xml:space="preserve">
Весы - честные и миролюбивые, приятные и доброжелательные, обладают развитым интеллектом. Эмоционально уравновешены. Постоянно стремятся к гармонии. В их силах создавать атмосферу уюта и согласия. Настоящие эстеты. Ценители всего изящного, элегантного и изысканного. Деликатные и утонченные, причем не только внешне, но и внутренне. </t>
  </si>
  <si>
    <t>7-07-09-100</t>
  </si>
  <si>
    <t>Знак зодиака. Овен, Пазл</t>
  </si>
  <si>
    <t>Знак зодиака.Овен</t>
  </si>
  <si>
    <t>https://goo.su/8yU4</t>
  </si>
  <si>
    <t xml:space="preserve">
Овны-  прирожденные, храбрые лидеры. Обладают особой жизненной энергией, активностью и решительностью. Предпочитают жить по своим правилам. К восприятию мира Овны относятся с детской непосредственностью и всегда готовы отправиться за новыми впечатлениями.  "</t>
  </si>
  <si>
    <t>7-07-04-100</t>
  </si>
  <si>
    <t>Знак зодиака. Близнецы, Пазл</t>
  </si>
  <si>
    <t>Знак зодиака. Близнецы</t>
  </si>
  <si>
    <t>https://goo.su/8YTy</t>
  </si>
  <si>
    <t xml:space="preserve">                                                                                  Близнецы - очаровательные и бескорыстные, очень любознательные и чувствительные.  Их ум устроен так, что они видят связь между, казалось бы, абсолютно независимыми друг от друга вещами.  
Врожденная практичность  позволяет им ловко и успешно решать повседневные проблемы, делая свою жизнь комфортной и приятной.  </t>
  </si>
  <si>
    <t>7-07-05-100</t>
  </si>
  <si>
    <t>Знак зодиака. Водолей, Пазл</t>
  </si>
  <si>
    <t>Знак зодиака. Водолей</t>
  </si>
  <si>
    <t>https://goo.su/8yu5</t>
  </si>
  <si>
    <t xml:space="preserve">                                                                                            
Водолеи - стремятся ко всему новому и интересному, отличаются  нестандартным  подходом к любой ситуации. Обладают развитым интеллектом, абстрактным мышлением и способностью планировать развитие событий своим уникальным, только им присущим способом, недоступным для понимания другим представителям зодиака. </t>
  </si>
  <si>
    <t>7-07-07-100</t>
  </si>
  <si>
    <t>Знак зодиака. Козерог, Пазл</t>
  </si>
  <si>
    <t>Знак зодиака. Козерог</t>
  </si>
  <si>
    <t>https://goo.su/8Yu5</t>
  </si>
  <si>
    <t xml:space="preserve">                                                                                       
Козероги - верные и дружелюбные, организованные и практичные, упорные и трудолюбивые. Целеустремлены, им нравится, когда во всем есть структура. Их главное кредо – справедливость. Всегда надеются только на себя и одарены способностью преодолевать любые препятствия на своем пути. </t>
  </si>
  <si>
    <t>7-07-08-100</t>
  </si>
  <si>
    <t>Знак зодиака. Скорпион, Пазл</t>
  </si>
  <si>
    <t>Знак зодиака. Скорпион</t>
  </si>
  <si>
    <t>https://goo.su/8Yu6</t>
  </si>
  <si>
    <t xml:space="preserve">                                                                                         
Скорпионы - великодушные и благородные, инициативные, обладают магнетизмом и большой силой воли. Проявляют изумительный внутренний самоконтроль. Всегда имеют четкие цели, и всегда знают, чего хотят. Их манит все тайное и неизведанное. В своем доме они заботятся о  защите и  держатся, как воинственные марсиане, защищающие свою крепость от всей вселенной. </t>
  </si>
  <si>
    <t>7-07-10-100</t>
  </si>
  <si>
    <t>Знак зодиака. Телец, Пазл</t>
  </si>
  <si>
    <t>Знак зодиака. Телец</t>
  </si>
  <si>
    <t>https://goo.su/8Yu7</t>
  </si>
  <si>
    <t xml:space="preserve"> Тельцы - сентиментальны и миролюбивы, терпеливы и рассудительны, спокойны и уверены в себе. Они упорны в достижении цели и, как правило, становятся лидерами в любой отрасли. Обладают способностью тонко чувствовать окружающий мир и красоту природы. Они обожают окружать себя красивыми вещами. </t>
  </si>
  <si>
    <t>7-07-11-100</t>
  </si>
  <si>
    <t>Знак зодиака. Рыбы , Пазл</t>
  </si>
  <si>
    <t xml:space="preserve">Знак зодиака. Рыбы </t>
  </si>
  <si>
    <t>https://goo.su/8yU8</t>
  </si>
  <si>
    <t xml:space="preserve">  Рыбы - мечтательные и чувствительные, романтичные и сентиментальные. Проявляют сильное духовное начало, способны воспринимать вещи и события по их внутреннему содержанию. Обладают развитой интуицией, богатым воображением и фантазией. Живут в своем особенном, загадочном мире. Тонко чувствуют искусство, сами способны создавать настоящие шедевры.   </t>
  </si>
  <si>
    <t>7-07-13-100</t>
  </si>
  <si>
    <t>Знак зодиака. Стрелец , Пазл</t>
  </si>
  <si>
    <t xml:space="preserve">Знак зодиака. Стрелец </t>
  </si>
  <si>
    <t>https://goo.su/8yU9</t>
  </si>
  <si>
    <t xml:space="preserve"> Стрельцы - оптимистичные и жизнерадостные, искренние и открытые, отважные и независимые.  Проявляют благородство в отношениях с людьми, очень деликатны и романтичны, честны и любезны. Их ценности - приключения и авантюры. Настоящие  знатоки в деле поиска счастья. Знают как родиться в рубашке и как поймать за хвост птицу удачи. </t>
  </si>
  <si>
    <t>7-07-14-100</t>
  </si>
  <si>
    <t>Знаки зодиака. Стихии Земли и Огня , Пазл</t>
  </si>
  <si>
    <t>Знаки зодиака. Стихии Земли и Огня</t>
  </si>
  <si>
    <t>https://goo.su/8yuA</t>
  </si>
  <si>
    <t xml:space="preserve">Коллекция DaVICI «Знаки зодиака» — космические созвездия в деревянных фигурах фантастических форм.  
Астрологи считают, что положение планет Солнечной Системы оказывают неповторимое влияние на судьбу  и характер человека.  
С давних времен они обнаруживают закономерности и сходства в характеристиках людей, при рождении которых планеты располагались идентично.  
Двенадцать сюрреалистических сюжетов от художника современности –  Жозефины Уолл, погрузят в  чарующий мир фэнтези. Каждая картина –  «путеводитель» в удивительную галактику Знаков зодиака, возможность  ощутить связи человека и космоса. 
</t>
  </si>
  <si>
    <t>331 х 607</t>
  </si>
  <si>
    <t xml:space="preserve">
32,0/ 21,8/8,1  
</t>
  </si>
  <si>
    <t>7-07-01-600</t>
  </si>
  <si>
    <t>Знаки зодиака. Стихии Воды и Воздуха , Пазл</t>
  </si>
  <si>
    <t>Знаки зодиака. Знаки зодиака. Стихии Воды и Воздуха</t>
  </si>
  <si>
    <t>https://goo.su/8yua</t>
  </si>
  <si>
    <t xml:space="preserve">
32,0/ 21,8/8,1  
</t>
  </si>
  <si>
    <t>7-07-02-600</t>
  </si>
  <si>
    <t>Знаки зодиака.  12 знаков  , Пазл</t>
  </si>
  <si>
    <t xml:space="preserve">Знаки зодиака. 12 знаков </t>
  </si>
  <si>
    <t>https://clck.ru/32VpBc</t>
  </si>
  <si>
    <t>662 x 1214</t>
  </si>
  <si>
    <t xml:space="preserve">
32,0/ 21,8/8,1 2 коробки   
</t>
  </si>
  <si>
    <t>7-07-15-1200</t>
  </si>
  <si>
    <t>Лимитированная коллекция</t>
  </si>
  <si>
    <t>Хеллоуин 2023, Пазл</t>
  </si>
  <si>
    <t xml:space="preserve">Хеллоуин
</t>
  </si>
  <si>
    <t>https://disk.yandex.ru/d/R6yzFhRTJBMYcA</t>
  </si>
  <si>
    <t>Дух Хэллоуина ближе, истории мрачнее, ночи темнее, жуткая атмосфера проступает повсюду. Для тех, кто готов заглянуть в потусторонний мир, погрузиться в его детали и выстроить из пазлов историю путешественников, курсирующих между двумя мирами, художники DAVICI приготовили особенный сюжет.
Когда наступает Хэллоуин, просыпаются мистические таинства. История в деталях набора рассказывает о «жутком» приключении группы путешественников, некоторые из которых могут оказаться не теми, за кого себя выдают!
Странная компания направляется к одинокому замку. Из тени выходят привидения и зомби, ведьмы и оборотни. Костлявые руки тянутся со всех сторон! Что движет героями и откуда они идут? Загадки тёмной истории помогут разгадать «кошмарные» детали набора.</t>
  </si>
  <si>
    <t>200 х 210</t>
  </si>
  <si>
    <t xml:space="preserve">220 х 155 х 40 </t>
  </si>
  <si>
    <t>7-61-13-100</t>
  </si>
  <si>
    <t>https://disk.yandex.ru/d/you_gEXs6lZ-xg</t>
  </si>
  <si>
    <t xml:space="preserve">Каждое дитя нуждается в любви, заботе и внимании. Напитать ребенка любовью возможно только из состояния изобилия и радости. 
Экологичный отдых и созидательное время для себя - проверенный инструмент обретения вдохновения 
и радости жизни. 
Трансформационный деревянный пазл «Любовь исцеляющая» разработан специально для возвращения родителей в состояние ресурсности. 
Фигурные ассоциативные детали пазла погружают 
в радости родительства, а медитативная сборка формирует устойчивое состояние «мне хорошо». 
В этом состоянии мы становимся вдохновляющим наших детей примером - ощущение «мне хорошо» 
они скопируют и в свою жизнь. 
Собрав пазл, найдите секретные детали и решите загадку Davici.
</t>
  </si>
  <si>
    <t>6+</t>
  </si>
  <si>
    <t>7-22-01-150</t>
  </si>
  <si>
    <t>Трансформационные игры</t>
  </si>
  <si>
    <t>Ангелы мира, Пазл</t>
  </si>
  <si>
    <t>Ангелы мира</t>
  </si>
  <si>
    <t>https://davici.ru/angels_of_peace/?bitrix_include_areas=N&amp;clear_cache=Y&amp;utm_source=sayt&amp;utm_medium=sayt&amp;utm_campaign=angely_mira_lending</t>
  </si>
  <si>
    <t xml:space="preserve">Трансформационная игра с метафорическими картами предсказаниями «Ангелы мира»
Соединяя самые мощные инструменты для личностных трансформаций
с медитативным действием деревянных пазлов, DAVICI разрабатывает исконно новый подход в индустрии развития личности.
Уникальное отличие трансформационных игр DAVICI заключается в 4-х чувственном погружении в процесс самопознания через: ОБОНЯНИЯ, ОСЯЗАНИЕ, ВИЗУАЛИЗАЦИЮ и ОСОЗНАНИЕ.
САМЫЙ БОЛЬШОЙ ДЕРЕВЯННЫЙ ПАЗЛ В МИРЕ состоит из 60 индивидуальных картин, которые собираются по отдельности и соединяются в одно большое красочное полотно.
Это уникальный инструмент для творчества и самопознания, разработанный компанией DAVICI в коллаборации с международным арт-проектом «Ангелы Мира».
С помощью пазлов и метафорических карт внутри набора, вы шагаете вглубь себя.
И уже после ПЕРВОГО взаимодействия с «Ангелами Мира», ваше мироощущение начинает меняться.
Игра заменяет 60+ личных сессий с психологом!
</t>
  </si>
  <si>
    <t>1380 х 830</t>
  </si>
  <si>
    <t>555*395*115</t>
  </si>
  <si>
    <t>картонный чемодан с магнитным замком</t>
  </si>
  <si>
    <t>7-13-01-3000</t>
  </si>
  <si>
    <t>145х610х405</t>
  </si>
  <si>
    <t>Ресурсный календарь</t>
  </si>
  <si>
    <r>
      <rPr>
        <sz val="10"/>
        <color rgb="FF333333"/>
        <rFont val="Arial"/>
        <family val="2"/>
        <charset val="204"/>
      </rPr>
      <t xml:space="preserve">Семья любящая
</t>
    </r>
    <r>
      <rPr>
        <b/>
        <sz val="18"/>
        <color rgb="FFFF0000"/>
        <rFont val="Arial"/>
        <family val="2"/>
        <charset val="204"/>
      </rPr>
      <t>NEW</t>
    </r>
  </si>
  <si>
    <t>https://disk.yandex.ru/d/mXyF9Zh76qdLYQ</t>
  </si>
  <si>
    <t>Сила рода накапливается всеми поколениями предков. Даже если вы никогда не пользовались этими ресурсами, начните прямо сейчас. Восстанавливайте силу рода, усиливайте помощь предков, составляя из говорящих символьных деталей картину любящей семьи.</t>
  </si>
  <si>
    <t>166 х 214</t>
  </si>
  <si>
    <t>7-23-01-100</t>
  </si>
  <si>
    <r>
      <rPr>
        <sz val="10"/>
        <color rgb="FF333333"/>
        <rFont val="Arial"/>
        <family val="2"/>
        <charset val="204"/>
      </rPr>
      <t xml:space="preserve">Отец небесный
</t>
    </r>
    <r>
      <rPr>
        <b/>
        <sz val="18"/>
        <color rgb="FFFF0000"/>
        <rFont val="Arial"/>
        <family val="2"/>
        <charset val="204"/>
      </rPr>
      <t>NEW</t>
    </r>
  </si>
  <si>
    <t>https://disk.yandex.ru/d/MtaKuSiHKBtJaQ</t>
  </si>
  <si>
    <t xml:space="preserve">С момента рождения и на протяжении всей жизни Он - воплощение бесконечной мудрости и защиты, источник вдохновения и надежды. В каждом сердце Его присутствие ощущается по-разному, и каждый человек ищет свои пути обрести эти блага. Детали набора "Отец Небесный" как символы вселенского покровительства, которые с вами на каждом шагу. Собирая его, вы прикасаетесь к глубинным тайнам души и чувствуете поддержку высших сил.
</t>
  </si>
  <si>
    <t>7-23-02-100</t>
  </si>
  <si>
    <r>
      <rPr>
        <sz val="10"/>
        <color rgb="FF333333"/>
        <rFont val="Arial"/>
        <family val="2"/>
        <charset val="204"/>
      </rPr>
      <t xml:space="preserve">Материнство
</t>
    </r>
    <r>
      <rPr>
        <b/>
        <sz val="18"/>
        <color rgb="FFFF0000"/>
        <rFont val="Arial"/>
        <family val="2"/>
        <charset val="204"/>
      </rPr>
      <t>NEW</t>
    </r>
  </si>
  <si>
    <t>https://disk.yandex.ru/d/EFFwSghPoJW0mQ</t>
  </si>
  <si>
    <t xml:space="preserve">Материнство – это не только акт рождения, но и бесконечная история любви, заботы и мудрости. С первой секунды оно окутывает оба сердца теплым светом. Эта невидимая нить, связывающая мать и ребенка, пронизывает каждый момент их совместной жизни. От ласкового прикосновения до нежного шепота на ночь - каждый миг отныне наполнен особым смыслом. Этим волшебством материнства пропитан каждый элемент пазла: от мягкого облака до радостного лика ребенка, отражающий уникальную связь, что крепчает с каждым днем.
</t>
  </si>
  <si>
    <t>7-23-03-100</t>
  </si>
  <si>
    <r>
      <rPr>
        <sz val="10"/>
        <color rgb="FF333333"/>
        <rFont val="Arial"/>
        <family val="2"/>
        <charset val="204"/>
      </rPr>
      <t xml:space="preserve">Род. Отцы
</t>
    </r>
    <r>
      <rPr>
        <b/>
        <sz val="18"/>
        <color rgb="FFFF0000"/>
        <rFont val="Arial"/>
        <family val="2"/>
        <charset val="204"/>
      </rPr>
      <t>NEW</t>
    </r>
  </si>
  <si>
    <t>https://disk.yandex.ru/d/wNPwKebJGFE8gg</t>
  </si>
  <si>
    <t>Каждое поколение мужчин несет в себе силу и мудрость предков, создавая не только физическую, но и духовную связь. В этом потоке времени, каждый мужчина – не просто наследник, но и хранитель традиций, закладывающий фундамент для будущих поколений. Род отцов, как бурная река, передает накопленные знания и энергию от дедов к отцам, от отцов к сыновьям. Собирая этот пазл, вы не просто прикасаетесь к истории семьи, но и осознаете глубину и значимость каждого поколения, которое укрепляет и определяет наше будущее.</t>
  </si>
  <si>
    <t>7-23-04-100</t>
  </si>
  <si>
    <r>
      <rPr>
        <sz val="10"/>
        <color rgb="FF333333"/>
        <rFont val="Arial"/>
        <family val="2"/>
        <charset val="204"/>
      </rPr>
      <t xml:space="preserve">Родился
</t>
    </r>
    <r>
      <rPr>
        <b/>
        <sz val="18"/>
        <color rgb="FFFF0000"/>
        <rFont val="Arial"/>
        <family val="2"/>
        <charset val="204"/>
      </rPr>
      <t>NEW</t>
    </r>
  </si>
  <si>
    <t>https://disk.yandex.ru/d/7ybW_GBF_kHEQg</t>
  </si>
  <si>
    <t xml:space="preserve">В самом начале великая река жизни бережно омывает берега судьбы.
В этом вечном потоке, где каждая капля – это новая жизнь, зарождается новая душа. Потоки несут её в новый мир, в момент рождения. Земля встречает новую жизнь, а небо отправляет ангела, чтобы сопровождать и направлять. "Родился" – это не просто мгновение, это вечность, запечатленная в тот момент, когда любовь начинает прорастать за пределами видимого и обещает бесконечное продолжение после земного существования.
</t>
  </si>
  <si>
    <t>7-23-05-100</t>
  </si>
  <si>
    <t>Дисплеи</t>
  </si>
  <si>
    <t>Дисплей. Рождение звезды 30 деталей, Пазл</t>
  </si>
  <si>
    <t>https://clck.ru/32Vw8s</t>
  </si>
  <si>
    <t>DISPLAY-наборы идеально подходят для размещения в прикассовых зонах: удобный формат, привлекательная упаковка и продукт, вызывающий постоянный интерес.
Для удобного размещения комплектов возможно использование специально разработанного ящика.
Узоры жизни в деталях DAVICI всегда уникальны. Художественные фигуры рассказывают истории и погружаются в глубины ожившей картины. Пазлы DAVICI дарят тактильное и эмоциональное наслаждение, пробуждая в каждом взрослом присущую ребенку любознательность</t>
  </si>
  <si>
    <t xml:space="preserve">135 х 135 </t>
  </si>
  <si>
    <t>8,7/11,5/4,5</t>
  </si>
  <si>
    <t>7-81-03-030</t>
  </si>
  <si>
    <t>Дисплей. Доброе утро 50 деталей, Пазл</t>
  </si>
  <si>
    <t>https://clck.ru/32VwBY</t>
  </si>
  <si>
    <t>142 х 162</t>
  </si>
  <si>
    <t>7-81-02-050</t>
  </si>
  <si>
    <t>красный</t>
  </si>
  <si>
    <t>Дисплей. Книжная лавка 35 деталей, Пазл</t>
  </si>
  <si>
    <t>Книжная лавка</t>
  </si>
  <si>
    <t>https://clck.ru/32VwCi</t>
  </si>
  <si>
    <t>112 х 152</t>
  </si>
  <si>
    <t>7-81-01-035</t>
  </si>
  <si>
    <t>Дисплей, Белый дракон 45 деталей, Пазл</t>
  </si>
  <si>
    <t>Белый дракон</t>
  </si>
  <si>
    <t>https://clck.ru/32VwDm</t>
  </si>
  <si>
    <t>162 х 130</t>
  </si>
  <si>
    <t>7-81-04-045</t>
  </si>
  <si>
    <t>TREEARTI</t>
  </si>
  <si>
    <t>картонная коробка крышка-дно</t>
  </si>
  <si>
    <t>крафт</t>
  </si>
  <si>
    <t>Триарти, Девушка-Россия, Пазл</t>
  </si>
  <si>
    <t xml:space="preserve">Девушка-Россия 
</t>
  </si>
  <si>
    <t>https://disk.yandex.ru/d/z-NxMZtHDAJo0Q/Девушка-Россия</t>
  </si>
  <si>
    <t xml:space="preserve">Картина и детали пазла, как воплощение глубоких ценностей русского человека
Полное описание:
Хрупкая и милая, но неподдельно решительная и смелая. Своим чистым чувственным взором она смотрит в самую душу. Она знает свою ценность, как богатейшее историческое наследие. Широта души, стойкость, сострадание, способность к подвигу… Девушка-Россия – это воплощение самых глубоких ценностей русского человека.
</t>
  </si>
  <si>
    <t>250 х 410</t>
  </si>
  <si>
    <t>22х22х5</t>
  </si>
  <si>
    <t>шкатулка из ХДФ</t>
  </si>
  <si>
    <t>7-15-04-100</t>
  </si>
  <si>
    <t>Триарти, Кот затеял хоровод, Пазл</t>
  </si>
  <si>
    <t xml:space="preserve">Кот затеял хоровод
</t>
  </si>
  <si>
    <t>https://disk.yandex.ru/d/hZUUjpiIUNBC8w</t>
  </si>
  <si>
    <t xml:space="preserve">Как – то раз, под Новый Год,
Кот затеял хоровод
Полное описание:
Как – то раз, под Новый Год,
Кот затеял хоровод.
Пригласил медведя, волка,
Антилопу, оленёнка.
Выслал приглашение кошке,
Робко кинув ей в окошко.
А вот пса не приглашал…
Пёс его не уважал!
</t>
  </si>
  <si>
    <t>410 х 410</t>
  </si>
  <si>
    <t>20х22х4,5</t>
  </si>
  <si>
    <t>7-15-02-300</t>
  </si>
  <si>
    <t>Триарти, Счастливого рождества, Пазл</t>
  </si>
  <si>
    <t xml:space="preserve">Счастливого рождества
</t>
  </si>
  <si>
    <t>https://disk.yandex.ru/d/L27Mu6YwLhJsng</t>
  </si>
  <si>
    <t xml:space="preserve">Новогодний пазл, как объединяющий семейный ритуал. 
Полное описание:
Подготовка к Новогодним праздникам – дело хлопотное, но очень приятное. Украшать дом, наряжать ёлку, печь имбирное печенье… Все это создает у нас настоящее праздничное настроение. В каждой семье есть свои традиции и ритуалы, напоминающие о приближении Главного праздника. Добавьте в свой чек лист увлекательный пунктик: собрать Новогоднюю картину TREEARTI и загадать желание!
</t>
  </si>
  <si>
    <t>290 х 350</t>
  </si>
  <si>
    <t>7-15-03-180</t>
  </si>
  <si>
    <t>Триарти, Мистер Кролик, Пазл</t>
  </si>
  <si>
    <t xml:space="preserve">Мистер Кролик
</t>
  </si>
  <si>
    <t>https://disk.yandex.ru/d/4lbnVf5tgNTVRg</t>
  </si>
  <si>
    <t xml:space="preserve">Тот самый кролик мечты! Успешный, статусный, галантный. Никогда не приходит с пустыми руками. Крупные фигурные детали пазла увлекательно собираются встильную картину размера XL.
</t>
  </si>
  <si>
    <t>370 х 540</t>
  </si>
  <si>
    <t>7-15-09-120</t>
  </si>
  <si>
    <t>Триарти, Мастер стиля NEW, Пазл</t>
  </si>
  <si>
    <t xml:space="preserve">Мастер-стиля
</t>
  </si>
  <si>
    <t>https://disk.yandex.ru/d/F9zAgZgaam1nzw</t>
  </si>
  <si>
    <t>Решительный и уверенный, он знает свое дело. Способен мастерски уложить не только волосы, но и соперника. Стильные фигурные детали пазла раскрывают глубокую творческую личность мастера и складываются в картину размера XL.</t>
  </si>
  <si>
    <t>380 х 470</t>
  </si>
  <si>
    <t>7-15-08-200</t>
  </si>
  <si>
    <t>Триарти, Панда-Мафия NEW, Пазл</t>
  </si>
  <si>
    <t xml:space="preserve">Панда-Мафия
</t>
  </si>
  <si>
    <t>https://disk.yandex.ru/d/W9e0_-Uhi0sqww</t>
  </si>
  <si>
    <t xml:space="preserve">«Он дерзкий и опасный, но со мной всегда нежный и ласковый» - именно так отзывается о мафиозной Панде его возлюбленная. Среди фигурных деталей атрибуты красивой жизни настоящего мафиози. Собирается в картину размера XXL. 
</t>
  </si>
  <si>
    <t>300 х 600</t>
  </si>
  <si>
    <t>7-15-10-300</t>
  </si>
  <si>
    <t>Триарти, Дорогое удовольствие, NEW. Пазл</t>
  </si>
  <si>
    <t xml:space="preserve">Дорогое удовольствие
</t>
  </si>
  <si>
    <t>https://disk.yandex.ru/d/KryDlOC7DYCY-g</t>
  </si>
  <si>
    <t>Всегда выбирает для себя самое лучшее. Он знает, что нравится девушкам и может покорить сердце даже самой привередливой красотки! Фигурные детали пазла намекают о гламурном быте красавчика и собираются в удовольствии в картину размера XL.</t>
  </si>
  <si>
    <t>440 х 470</t>
  </si>
  <si>
    <t>7-15-10-200</t>
  </si>
  <si>
    <t>Триарти, Аристократ XXXI века, Пазл</t>
  </si>
  <si>
    <t xml:space="preserve">Аристократ XXXI века
</t>
  </si>
  <si>
    <t>https://disk.yandex.ru/d/2cmwJSwBv60DLw</t>
  </si>
  <si>
    <t xml:space="preserve">Благородный профиль, горделивая посадка головы и футуристическая сигара — ни у кого не остается сомнений, что перед нами аристократ. 
Наряду с привилегиями высокотехнологичной жизни он наделен большой ответственностью. Ведь он - один из тех, кто пришел, чтобы изменить ход истории на планете Земля. 
Фантастический портрет инопланетного гостя и атрибуты далекого XXXI века погружают в мечты и мысли о будущем человечества и всей Вселенной. 
</t>
  </si>
  <si>
    <t>370 х 420</t>
  </si>
  <si>
    <t>7-15-12-300</t>
  </si>
  <si>
    <t xml:space="preserve">Символ доброго начала
</t>
  </si>
  <si>
    <t>https://disk.yandex.ru/d/sXNOhBm-bMbdGg</t>
  </si>
  <si>
    <t>Добрая магия Нового Года в праздничном резе пазла с фигурными краями.
Волшебные новогодние персонажи уже в пути! Они спешат к вам с самыми желанными дарами, с которых хочется начать новый год. С радостью, удачей, любовью и добром! Деревянный пазл с фигурными краями, добавляющими сложности и интриги процессу, складывается в картину размера XL.   
Мы знаем, о чем вы мечтаете в канун Нового года… О начале чего-то нового и прекрасного, не так ли? Тогда пазл «Символ доброго начала» от Treearty точно для вас! Он поможет настроиться на добрую магию любимого праздника:
Волшебные новогодние персонажи  уже в пути! Они спешат к нам с самыми желанными дарами, с которых мы начнем новый год. С радостью, удачей, любовью и добром! Необычный пазл с фигурными краями, добавляющими сложности и интриги процессу, складывается в картину размера XL. Собирайте «Символ доброго начала» и будьте готовы к позитивным изменениям в своей жизни!</t>
  </si>
  <si>
    <t>400 х 500</t>
  </si>
  <si>
    <t>7-15-14-165</t>
  </si>
  <si>
    <t xml:space="preserve">Дракон. повелиетль огня
</t>
  </si>
  <si>
    <t>https://disk.yandex.ru/d/Y44CkoNOn-V5Bw</t>
  </si>
  <si>
    <t xml:space="preserve">Дракон. Повелитель огня
Калейдоскоп из деталей - символов успешного года. 
Изящный символический рез пазла отсылает к 12-летним циклам восточной философии. Символы года - животные сменяют друг друга, чтобы вернуться вновь через 12 лет. Говорящие детали пазла, складываются в картину размера XL. Пазл «Дракон. Повелитель огня» -  идеальный подарок с посланием. В деталях пазла заключена история о бесконечном течении времени по кругу. Дракон - символ года принесет удачу каждому собравшему этот пазл.
</t>
  </si>
  <si>
    <t>395 х 540</t>
  </si>
  <si>
    <t>7-15-13-200</t>
  </si>
  <si>
    <t>Аксессуары</t>
  </si>
  <si>
    <t>Эстетика и безграничное творчество: по многочисленным просьбам наших покупателей, для оформления интерьера мы создали стильные настенные рамки с особенными свойствами.</t>
  </si>
  <si>
    <t>-</t>
  </si>
  <si>
    <t>Фирменная рамка настенная 285 х 355 + пленка</t>
  </si>
  <si>
    <t>Фирменная рамка настенная, прямоугольная</t>
  </si>
  <si>
    <t>https://goo.su/8yUD</t>
  </si>
  <si>
    <t>285 х 355</t>
  </si>
  <si>
    <t xml:space="preserve">39,5х32,5х1,3 </t>
  </si>
  <si>
    <t>7-34-31-031</t>
  </si>
  <si>
    <t>Фирменная рамка настенная 285 х 285 + пленка</t>
  </si>
  <si>
    <t xml:space="preserve">285 х 285 </t>
  </si>
  <si>
    <t>32,5 х 32,5 х 1,3</t>
  </si>
  <si>
    <t>7-33-30-030</t>
  </si>
  <si>
    <t>Доска для сборки NEW</t>
  </si>
  <si>
    <t>Фирменная доска для сборки NEW</t>
  </si>
  <si>
    <t>Доска создана для комфортной сборки пазла. С таким дополнением удобно собирать пазлы, где хочется, не задумываясь о поиске подходящей поверхности! Доска имеет нескользящее и небликующее пробковое покрытие, а на её обороте нанесен фирменный паттерн бренда. Подойдет для сборки любого из 84 наборов ДАВИЧИ.</t>
  </si>
  <si>
    <t>44,8x34,8x6</t>
  </si>
  <si>
    <t>пробковый материал</t>
  </si>
  <si>
    <t>7-31-23-023</t>
  </si>
  <si>
    <t>Ангелы мира поштучно</t>
  </si>
  <si>
    <t>Ангел-хранитель с тобой</t>
  </si>
  <si>
    <t>Желание ангела-хранителя помочь гораздо сильнее, чем наше желание получать от него помощь.
Ангелы общаются с нами через интуицию. Доверяя ей, можно услышать ангелов. Чаще обращайся внутрь себя, замечай свои чувства о грядущих событиях и когда принимаешь решения.
Если чувствуешь вдохновление, радость и энтузиазм, ты на правильном пути и принятое решение принесет удачу и успех. Если же в момент решения ощущаешь тяжелые сомнения, тревогу, отчаяние и ощущение, что что-то происходит не по твоей воле, подумай об этом. Чувства нас не обманывают.</t>
  </si>
  <si>
    <t>150х150</t>
  </si>
  <si>
    <t>7-013-38-50</t>
  </si>
  <si>
    <t>В нужное время встречается именно тот, кто тебе нужен</t>
  </si>
  <si>
    <t xml:space="preserve">Мне света стало мало, прилетай…
Как здесь твоих сияний не хватает,
Пусть снег в душе тысячелетний стает,
И вздрогнет новизною календарь.
В тебе – моя и сила, и покой.
Я это понял, как ни странно, поздно.
Сто тысяч лет не обращался к звездам,
Теперь ищу в их отраженьи образ твой.
Безмолвие. Луна и та все выше.
И меркнет горизонт, сжимая даль.
Я напишу. Но разве ты не слышишь?
Невыносимо света мало... Прилетай.
(с) Марина Нота
</t>
  </si>
  <si>
    <t>7-013-34-50</t>
  </si>
  <si>
    <t xml:space="preserve"> Вперед в прошлое</t>
  </si>
  <si>
    <t>Все мы родом из детства. События в детстве формируют мировосприятие. От них зависит, кем вырастет ребенок и с какими чувствами придет во взрослую жизнь.
Простая практика поможет залатать детские раны: закрыв глаза, отправляйся в прошлое и увидь там себя маленькую. Какие чувства она испытывает? Поприветствуй ее, обними, подари любовь и скажи все, что ты хочешь сказать, а она хочет услышать. Скажи, что теперь вы вместе и ты будешь всегда рядом, будешь помогать, защищать. Вместе вы со всем справитесь. Вместе вы сила!
Каждому ребенку нужен надежный взрослый, на которого можно опереться. Стань этим взрослым для себя.</t>
  </si>
  <si>
    <t>7-013-19-50</t>
  </si>
  <si>
    <t>Все под контролем высших сил</t>
  </si>
  <si>
    <t xml:space="preserve">Это послание о доверии. Вы на правильном пути, отбросьте сомнения. Ваше решение благословлено, и на вашем пути вас бережно сопровождают.
Незримо ангелы парят над нами,
И в суете, не замечая их,
Мы думаем, что жизнь наладим сами,
Не зная о Хранителях своих.
В молитве и посте мы не радели,
В потоке дней, не ведая о том,
Что крылья ангелов ломались и горели,
Когда они от зла спасали Дом.
Мечтали о богатстве мы и славе,
Стремясь в душе заполнить пустоту.
Как трудно ангелам бывает с нами:
И защитить, и отвести беду!
Но, видя бесконечные ошибки,
Спасают вечно нас от тяжких бед,
И ангельской волшебною улыбкой
В сердцах незримый оставляют след.
(с) Потемкина Тамара
</t>
  </si>
  <si>
    <t>7-013-28-50</t>
  </si>
  <si>
    <t xml:space="preserve"> Выйди из зоны комфорта</t>
  </si>
  <si>
    <t xml:space="preserve">Рано или поздно «зона комфорта» разрушает человека. Нет необходимости решать новые задачи, изучать новое, улучшать себя. Это – путь к деградации. Истинный потенциал открывается в трудностях. Рост и развитие начинаются за пределами комфортного существования, когда мы увеличиваем влияние на свою жизнь.
Иначе судьба будет посылать нам трудности – ситуации, искусственно стимулирующие к развитию и росту. Уж лучше взять ответственность на себя и осознанно, время от времени, бросать вызов самому себе, во благо своего духовного и материального роста.
</t>
  </si>
  <si>
    <t>7-013-32-50</t>
  </si>
  <si>
    <t xml:space="preserve"> Дети видят ангелов</t>
  </si>
  <si>
    <t>У каждого есть ангел-хранитель, который помогает нам и защищает нас. Взрослея, мы забываем о нем или думаем: «Детские сказки!» Но он всегда рядом – помогает, не ожидая благодарности.
Обратись к ребенку в себе и порадуйся маленьким чудесам вокруг! Замечая их, мы открываем сердце и впускаем в жизнь еще больше чудес и радостных моментов.
Как стать ближе к своему ангелу-хранителю? Вечером, перечисляя все, за что ты благодарен уходящему дню, поблагодари своего ангела-хранителя за то, что он есть в твоей жизни.</t>
  </si>
  <si>
    <t>7-013-03-50</t>
  </si>
  <si>
    <t>Для кого-то ангел – это ты</t>
  </si>
  <si>
    <t>Рядом есть люди, которые нуждаются в вашей силе и опоре. Люди, которым вы можете помочь – словом или делом. То, что кажется естественным для вас, может быть непостижимым волшебством для другого.
Не дает Создатель крылья просто так. Он велик, могущ, и он Чудак.
Птицам крылья подарил он неспроста. Чтоб глаза мы поднимали в небеса. Чтобы знали о Хранителе Своем. Пташек берегли, как Он наш дом. (с) Вернова Елена</t>
  </si>
  <si>
    <t>7-013-06-50</t>
  </si>
  <si>
    <t>Доверься силе рода</t>
  </si>
  <si>
    <t>Каждый связан со своим Родом, предками. Древнее предание гласит: «В каждом роду есть Родовая Сила. Каждый рожденный на Земле, способен ее получить. Каждый заслуживает ее по праву своего рождения и каждый сможет ее удержать».
Развей в себе доверие роду – через чувство глубокой любви, уважения и благодарности.
Род защищает и питает нас. Эта Сила всегда с нами: когда растем, развиваемся, сталкиваемся с переменами. Когда мы доверяем своему роду, его сила бережет нас от опасностей и придает силы.</t>
  </si>
  <si>
    <t>7-013-14-50</t>
  </si>
  <si>
    <t>Единство всех религий</t>
  </si>
  <si>
    <t>Все религии ведут к единству с Богом и чувству причастности к чему-то великому и постоянному. Каждый сам выбирает свой путь и свою религию.
Открой свое сердце любви и ощути присутствие Бога в себе и во всем, что тебя окружает!
«Хочу просить, пройдите босиком, по этой маленькой и любящей планете, чтоб не следить, а оставлять свой след, во благо Мира и во благо детям». (с) Людмила Степина</t>
  </si>
  <si>
    <t>7-013-02-50</t>
  </si>
  <si>
    <t>За пределами золотой клетки открываются истинные ценности</t>
  </si>
  <si>
    <t xml:space="preserve">Картина о свободе. Всё живое стремится быть свободным. Но что такое настоящая свобода?
Абсолютной свободы не бывает: мы всегда от чего-то зависим. Но сами решаем, от чего именно. Кто-то становится заложником материальных благ, накапливая деньги и атрибуты успеха. Другие зависят от наслаждений: еды, секса, красоты природы и искусства. Третьи – от мнения других, когда идут в политику или выбирают «быть как все». Когда человек выбирает зависимость от Господа, это дает ему свободу от материальных привязанностей.
Все варианты, кроме последнего завязаны на эгоизме. Истинная свобода – отказ от эгоизма, в пользу любви к миру и Господу.
</t>
  </si>
  <si>
    <t>7-013-33-50</t>
  </si>
  <si>
    <t>Исцелению быть!</t>
  </si>
  <si>
    <t>Ваша боль, душевная или физическая, будет исцелена. Важно направление. Не бегите от боли, а идите к исцелению!
Пути Господни неисповедимы, Планета наша все вращается быстрей, Идет по свету путник дивный, Ведет его вперед жезл Кадуцей. На страже здравья он поставлен Миру, Дарить добро и исцеленье душ, И ангельского света переливы Несет с собой крылатый муж. И лишь коснется этот свет кого-то, Кто с верою, молитвой и надеждой ждет, Уйдут болезни все, тревоги и заботы, И исцеление, благодать придет! (с) Стахеева Ионика</t>
  </si>
  <si>
    <t>7-013-16-50</t>
  </si>
  <si>
    <t>Кто-то твой путь освещает</t>
  </si>
  <si>
    <t xml:space="preserve">«И когда ты, дожив до седин, говоришь себе: «Жизнь не прельщает...» Просто вспомни, что ты не один, если кто-то твой путь освещает». (с) Вера Гаврилова
Ангела-хранителя Господь посылает каждому человеку еще до появления на свет. Ангелов много, больше, чем людей на Земле.
«Весь вездух наполнен ангелами», говорил Святитель Иоанн Златоуст. Ангелы связывают Господа и человека и истинно знают, что нужно нам, как будет лучше для нас. Они передают нам свои знания, как подсказки, в виде знаков судьбы и вещих снов. Каждый может развить в себе способность узнавать их, доверяя своему ангелу».
</t>
  </si>
  <si>
    <t>7-013-31-50</t>
  </si>
  <si>
    <t>Культурное наследие до и после тебя</t>
  </si>
  <si>
    <t>Культурное наследие делает нас теми, кто мы есть. Клультура материальная и культура духовная – из глубины истории, испытанная временем и сохраненная многими поколениями как невероятная ценность.
Случается, что люди обесценивают значимость истории, забывают об истинных ценностях, которыми одарили их предки. Идя на поводу у мимолетных развлечений и соблазнов, они расстрачивают свое наследие, теряют себя. И не могут ответить себе на вопрос: «Кто я?»
Сохраняй и приумножай моральные ценности и любовь, что тебе достались от предков, улучшай и приумножай – для своих потомков.</t>
  </si>
  <si>
    <t>7-013-15-50</t>
  </si>
  <si>
    <t>Любовь – это решение</t>
  </si>
  <si>
    <t>Называя любовь «просто чувством», мы заблуждаемся. Истинная любовь – решение, твердое намерение разума. Именно оно позволяет сохранить любовь на всю жизнь.
Любовь не зависит от красоты, успешности или покладистости другого человека прямо сейчас или через годы. Не зависит от чувств любящего, от жизненных обстоятельств или эмоций. Истинная любовь рождена и направляема разумом.
Пока не примешь решение любить, постоянно будут одолевать сомнения: мелкая ссора, расхождение в увлечениях, ощущение, что «перерастаешь» партнера. Любая негативная эмоция будет управлять любовью, если она не подкреплена решением.
Не существует идеального партнера. Но можно выбрать своего человека и решить: «Я буду любить его». Не «за что-то» или «при каких-то условиях». А просто потому, что хочу познать любовь.</t>
  </si>
  <si>
    <t>7-013-37-50</t>
  </si>
  <si>
    <t>Момент перехода к новому циклу</t>
  </si>
  <si>
    <t>Картина о цикличности земной жизни. Ангел любви, Ангел, дарующий новые жизни, Ангел сострадающий и Ангел, провожающий из этой жизни.
Жизнь человека – один из великих циклов среди остальных, еще более великих. Внутри нее множество меньших циклов, видимые, измеряющиеся прожитыми годами, и невидимые, измеряющиеся уровнями сознания.
Каждый переход на новый уровень сознания – приятное и радостное для человека. Только вот подготовка, скорее, болезненна и терниста. Это плата за возможность превзойти себя. Именно поэтому мы так искренне ценим наши метаморфозы и не сомневаемся, что оно того стоило!</t>
  </si>
  <si>
    <t>7-013-35-50</t>
  </si>
  <si>
    <t>Мы становимся тем, что растим в себе</t>
  </si>
  <si>
    <t>То, на что направлено наше внимание, растет – хотим мы этого или нет. И однажды реальность меняется.
Замечая свои хорошие поступки и добрые мысли, мы увеличиваем их. Замечая чудеса мира вокруг, мы делаем его немного чудеснее.
Если же внимание направлено на неудачи и провалы, то их будет становиться еще больше. А это – рискованный путь к тотальному разочарованию и недовольству судьбой.
На чем фокусировать свое внимание – решать только тебе.</t>
  </si>
  <si>
    <t>7-013-12-50</t>
  </si>
  <si>
    <t>Найди свое место силы</t>
  </si>
  <si>
    <t>У каждого должно быть личное место силы – наполняющее энергией и возвращающее к себе. Если такого места пока нет, стоит его найти.
Город, в котором мы родились, может оказаться таким волшебным местом. Это настоящая плацентарная связь, особенно, если там близкие люди.
Часто местом силы становятся природные заповедники, леса, горы, водные источники. Попробуй посетить несколько таких мест и прислушайся к своим чувствам там. Если найдешь место, которое успокаивает, дарит чувство единения с миром, радости жизни, благодарности и безопасности – это оно. Возвращайся к нему время от времени и наполняйся.</t>
  </si>
  <si>
    <t>7-013-25-50</t>
  </si>
  <si>
    <t>Наполняться любовью</t>
  </si>
  <si>
    <t>Чувствуешь ли ты себя наполненной любовью? Испытав это состояние однажды, к нему стремишься снова и снова.
Когда мы полны любви, когда она через край и проявляется в каждом движении, каждом решении, – мы становимся настоящим магнитом для вселенского изобилия! Мы притягиваем все, о чем мечтаем.
Рутина выбрасывает из этого состояния. Именно поэтому так важно снова наполняться любовью! У каждого – свой способ вернуться к любви. Вспомни о своём и наполняйся.</t>
  </si>
  <si>
    <t>7-013-13-50</t>
  </si>
  <si>
    <t>Настало время принять помощь</t>
  </si>
  <si>
    <t>Когда нам грустно, Бог посылает на землю ангела – человека, который придет и вытрет слезы.
Картина об ангелах в образе людей, которые поддержат нас в трудные времена. Нитями светлых слов и добрых благословений они восстанавливают нашу душу, возрождая её для новых дел и свершений.
Часто, у таких людей крылья в таких же заплатках, но это только делает их более чуткими и бережными к человеческой боли. (с) Олеся Волкова</t>
  </si>
  <si>
    <t>7-013-10-50</t>
  </si>
  <si>
    <t>Остановись и вспомни</t>
  </si>
  <si>
    <t>Прошлое – всегда часть истории, которую важно помнить. Если игнорировать его, то произошедшие события могут случиться вновь, с новой силой. Изучая историю, вспоминая, мы замечаем связи, видим, к чему приводят решения.
Без прошлого нет будущего. Память о прошлом – дань тем, кто совершал великие открытия и поступки для благополучия человечества.
Спустя годы, о нашем сегодня вспомнят – и извлекут свои уроки. И когда-нибудь настоящее станет достоянием новой истории.</t>
  </si>
  <si>
    <t>7-013-08-50</t>
  </si>
  <si>
    <t>Отдавая, принимай</t>
  </si>
  <si>
    <t xml:space="preserve">Это послание о балансе. Отдавая, мы получаем больше. Это относится и к хорошему, и к плохому. Что отдаем - то и получаем. Так работает система обмена энергиями. Делая добрые дела, даря подарки или совершая пожертвования, мы получаем в ответ еще больше, пусть даже спустя время.
«Отдавать» не трудно. «Принимать» – намного сложнее. Учитесь позволять себе принимать подарки, комплименты, финансы. Если что-то идет к вам – значит, вы этого достойны и заслуживаете это. Разрешите себе принимать.
Для увеличения энергий финансового потока отдавайте деньги правой рукой, а принимайте – левой.
</t>
  </si>
  <si>
    <t>7-013-20-50</t>
  </si>
  <si>
    <t>Отпускай легко</t>
  </si>
  <si>
    <t>Иногда, чтобы что-то сохранить, нужно вовремя отпустить. Эта метафора уместна как для отношений, так и для материальных благ.
Часто, вступая в близкий контакт с человеком, мы привязываемся к нему и уже не представляем жизни без него. Но каждый проживает личный опыт, и нужно иметь достаточно силы, чтобы позволить тем, кого мы любим, выбирать свой путь и следовать ему. Когда ты даришь человеку свободу, он с большей радостью оценит время рядом с тобой, чувствуя личную значимость и взимоуважение.
В материальном плане не цепляйся за вещи, которые у тебя есть. Очищай пространство для нового и не бойся что-то потерять. В конце концов, ничто не вечно.</t>
  </si>
  <si>
    <t>7-013-21-50</t>
  </si>
  <si>
    <t>Помоги себе первому</t>
  </si>
  <si>
    <t>Бывает, люди стремятся помогать другим и решать их проблемы, когда сами нуждается в помощи. Кажется, что остальные тоже «ждут спасения».
Прежде, чем помогать другому, сначала помоги себе. В этих словах – глубокая мудрость. И сложность. Мы осознаем масштаб работы над собой, и он нас пугает: проще разобраться с «мелкими» проблемами других, чем погружаться в собственную бездну.
Разобравшись в себе и исцелив себя, мы можем принести пользу остальным. Начни с себя, после – помогай тем, кто рядом. Тогда у тебя будет достаточно знаний и ресурса для глобальных подвигов.</t>
  </si>
  <si>
    <t>7-013-36-50</t>
  </si>
  <si>
    <t>Приведи в порядок свою планету</t>
  </si>
  <si>
    <t>«Встал поутру, умылся, привел себя в порядок – и сразу же приведи в порядок свою планету», – говорил Маленький принц в известном романе Антуана де Сент-Экзюпери.
Каждый может сделать маленькое дело, чтобы улучшить свою планету.
Одно важное правило: всегда начинайте с себя. Только когда вы в порядке, вы можете влиять на порядок вокруг. Расширяйте границы своего влияния постепенно – займитесь собой, своим домом, улицей, городом. Вы можете намного больше, чем вам кажется.</t>
  </si>
  <si>
    <t>7-013-17-50</t>
  </si>
  <si>
    <t>Привязанность</t>
  </si>
  <si>
    <t>Всегда ли нужно быть самостоятельными и самодостаточными? Веру в себя может придать и сила надежных привязанностей.
Безопасные эмоциональные связи придают силы, когда мы выходим в мир.
Не бойся открыться кому-то, положиться на него. И помни, что тоже можешь быть опорой близкому человеку. Тогда обмен энергиями будет в балансе. Танцуй великий и вечный танец привязанностей!</t>
  </si>
  <si>
    <t>7-013-11-50</t>
  </si>
  <si>
    <t>Прими мир в сердце своем</t>
  </si>
  <si>
    <t xml:space="preserve">«Ты понимаешь, что этот человек – ангел, лишь когда он поворачивается к тебе спиной и уходит. А ты смотришь ему вслед и видишь на его спине крылья».
Ангелы всегда находятся рядом, оберегают нас и помогают совершенствоваться, расти духовно, творчески и идти по пути Света, Любви и Добра.
Знамя в руках Ангела – «Знамя Мира» Николая Рериха, триединство сфер бытия: мысли, слова и действия.
</t>
  </si>
  <si>
    <t>7-013-01-50</t>
  </si>
  <si>
    <t>Пробуждение Новой Эпохи</t>
  </si>
  <si>
    <t>Картина о моменте перехода в Новую Эпоху. Как природа меняет краски со сменой времен года, так и мы приходим к переломным моментам жизни, когда изменения не заставляют себя ждать.
Нам остается довериться тайнам Новой Эпохи нашей жизни и позволить им проявиться в своих лучших красках. Смена Эпохи символизирует и переход на новый уровень развития, и удачное время для начинания новых проектов. Может поменяться и окружение: уйдут те, кто еще не завершил духовное путешествие по прошлой Эпохе, а взамен появятся новые люди, люди Новой Земли. Наблюдай.</t>
  </si>
  <si>
    <t>7-013-07-50</t>
  </si>
  <si>
    <t>Продолжай путь с верой</t>
  </si>
  <si>
    <t>«По вере вашей да будет вам», – сказал Господь. Это послание напрямую олицетворяет значимость веры в себя, в свое дело.
Почему иногда кажется, что вера есть, а результата нет? Истинная вера связана с чистотой нашего сердца. Чем больше страхов, зависти и осуждения, тем слабее вера. Негативные мысли порождают сомнения. Освобождаясь от страхов, мы все больше приближаемся к истинной вере.
Побеждаются страхи с помощью добрых дел, молитвы, поста, аскезы. Совершая такие обряды, мы обретаем свободу и подлинное состояние благодарности и счастья, в результате которого притягиваем в жизнь желаемые события.</t>
  </si>
  <si>
    <t>7-013-22-50</t>
  </si>
  <si>
    <t>Проснешься, и память прожитых знаний больше не будет ранить</t>
  </si>
  <si>
    <t>Случается, мы зависаем в мыслях о прошлом, в сожалениях, чувстве вины, или обиды. Это игры нашего разума. Прошлого уже нет, оно прошло. Есть только история, и та стирается со временем.
Пробудись ото сна: жизнь происходит сейчас, а не когда-то в прошлом. Прости себя и прими свое прошлое. Мы учимся на своих ошибках: совершив их в прошлом, мы будем вести себя по-другому в настоящем и будущем.
Прости и прими своих обидчиков из прошлого. Ведь все они учителя в школе жизни. А учиться не всегда легко. Не застревай в прошлом, а бери драгоценный опыт и двигайся дальше.</t>
  </si>
  <si>
    <t>7-013-23-50</t>
  </si>
  <si>
    <t>Сад цветов твоего вдохновения</t>
  </si>
  <si>
    <t>Вдохновленное начало дает прекрасные плоды. То, с каким настроем ты начинаешь свое дело, предопределяет его результат и успех.
Вдохновение – состояние, наделяющее человека колоссальной энергией, высокой трудоспособностью, концентрацией, ясностью мысли и небывалым энтузиазмом, решимостью совершить невозможное. Яркий всплеск мотивации.
Именно в таком состоянии мы достигаем лучших результатов в своем деле, получая огромное удовольствие от процесса. Узнай свои источники вдохновения и обращайся к ним.</t>
  </si>
  <si>
    <t>7-013-40-50</t>
  </si>
  <si>
    <t>Свобода быть собой</t>
  </si>
  <si>
    <t>«Этот идеальный образ символизирует чувство свободы. Победы над собственными страхами. Это отсутствие стеснений, ограничений. Качество, которое делает нас особенными.
Быть легкими среди жизненных проблем – значит, думать о решении, а не о проблеме. Значит, оставить прошлое и жить настоящим. Чувство юмора, жизнерадостности, божественная окрыленность... Эти качества становятся не только частью нашей жизни, но и жизненным источником для других». (с) Алена Складчикова, автор картины</t>
  </si>
  <si>
    <t>7-013-39-50</t>
  </si>
  <si>
    <t>Своими мыслями творишь ты истину</t>
  </si>
  <si>
    <t>«Несчастным или счастливым человека делают только его мысли, а не внешние обстоятельства. Управляя своими мыслями, он управляет своим счастьем». (с) Фридрих Вильгельм Ницше
Маленькие истории и грандиозные проекты – все начинаются с мыслей. Реализуются те, о которых мы больше всего думаем. Чем больше мыслей мы тратим на что-то, тем с большей вероятностью мы притянем это в нашу реальность. Это относится не только к мечтам и позитивным мыслям, но и к страхам. Вселенная не разделяет наши страхи и желания. Она просто преподносит в жизнь то, о чем мы больше всего думаем. Поэтому стоит понаблюдать и позаботиться о чистоте своих мыслей.
Прекрасная жизнь начинается с прекрасных мыслей.</t>
  </si>
  <si>
    <t>7-013-24-50</t>
  </si>
  <si>
    <t>Скоро пробудится то, что спит</t>
  </si>
  <si>
    <t>Замирание, пауза перед новым витком развития. Переход из одного состояния природы в другое. Шаг из зимы в весну, пробуждение среди снега и льда последнего зимнего месяца. Еще не видно весенних примет, но музыка капели пробуждает то, что спит.
Эта картина о надежде. О том, что зима не вечна, даже если кажется, что это так. Ангел уже взял свой смычок!</t>
  </si>
  <si>
    <t>7-013-09-50</t>
  </si>
  <si>
    <t>Смотри глазами ребенка</t>
  </si>
  <si>
    <t>Дети смотрят на мир не наивно. Дети видят правду. Не то, что хотят видеть. Не то, что им навязывают. Они видят то, что есть на самом деле. Мир глазами ребенка – самый искренний!
Дети живут в моменте, не думают, что было раньше и что будет потом. И это то, что отличает ребенка от взрослого. Именно поэтому дети проживают каждую эмоцию ярко и целостно, полностью погружаясь в нее. Если ребенку радостно, то радуется вся его суть, каждая клеточка тела – в восторге и счастье. Грустит ребенок тоже с полным отчаянием и горем, даже если нет очевидных поводов.
Позволь себе проживать свои эмоции во всех их красках. Ведь в каждой из них есть своя прелесть.</t>
  </si>
  <si>
    <t>7-013-18-50</t>
  </si>
  <si>
    <t>Таинство женского круга</t>
  </si>
  <si>
    <t>Женский круг – незримая сила и мощная поддержка. В этот круг можно войти как с болью, так и с радостью в сердце. В кругу женского пространства происходят волшебные преображения. Женское тело способно совершать обмен энергией, считывая на клеточном уровне и впитывая те качества, которые важны именно сейчас.
Женщина, обладающая большей силой в каком-то качестве, способна незримо напитать этим другую женщину. Так, легко и естественно происходит пробуждение дремлющих потенциалов, женское раскрытие, восхождение и передача мудрости. Женщины всегда интуитивно чувствуют, что женское общество позволит им напитаться Женской Силой.
Найди свой женский круг силы.</t>
  </si>
  <si>
    <t>7-013-27-50</t>
  </si>
  <si>
    <t>Твой ангел все слышит</t>
  </si>
  <si>
    <t>Каждый думает о своем будущем. Надеется, переживает, ожидает... Мы мысленно поднимаем глаза к небу и молимся, каждый в своем сердце. И наш Ангел всегда знает, о чем.
Важно понимать, что мечты у каждого свои, и мы можем мечтать только о том, что можем получить в реальности. И если в ваших мечтах вы можете себе это представить, значит для вас это достижимо.
Позвольте себе мечтать и не останавливайтесь на этом. Верьте в свою мечту и знайте, что для вас она намного реальнее, чем кажется.</t>
  </si>
  <si>
    <t>7-013-05-50</t>
  </si>
  <si>
    <t>Терпение</t>
  </si>
  <si>
    <t>Дерево – материнское лоно. Росток внутри дерева – зарождение новой жизни, которая несет счастье, радость и надежду.
Терпение – одна из семи добродетелей, наряду с любовью, справедливостью, верой и надеждой. Это созидательное чувство, позволяющее с оптимизмом смотреть в будущее, несмотря на все преграды, которые ставит настоящее.
В терпении человек обретает опыт понимания, что он – часть окружающего мира, и, прежде чем пытаться изменить мир в лучшую сторону, надо изменить себя. Это будет мудрое решение. (с) Светлана Парфенова</t>
  </si>
  <si>
    <t>7-013-30-50</t>
  </si>
  <si>
    <t>Узнай любовь</t>
  </si>
  <si>
    <t>Любовь – источник жизни на земле,
Где нет её – там сразу солнце меркнет,
Всё замирает в серой жуткой мгле,
И мир мрачнеет – пуст и исковеркан.
Мой род – всегда он в памяти моей,
Зовет к себе, исполненный любовью.
Он с каждым годом для меня милей,
И манит, как птенца, опять к гнездовью.
Любовь – как солнца утреннего свет,
Всесильная, прощает всё на свете.
Осознанная – к матери своей,
Созревшая, лишь с опытом приходит,
И с возрастом становится светлей,
И оправдание уже всему находит.
(с) Надежда Белугина</t>
  </si>
  <si>
    <t>7-013-29-50</t>
  </si>
  <si>
    <t>Шагни в свой страх и обрети ресурс</t>
  </si>
  <si>
    <t>К свету сквозь темноту.
Эта картина – о выходе из темноты к свету, об обретении себя и своих внутренних опор. Все пройдет, и темнота тоже конечна. Помни: этот путь тебе по силам.
В сложные периоды мы стоим перед выбором: сломаться или стать сильнее. Шагнув в свой страх и неизвестность, мы получаем в подарок новую силу (ресурс) и выходим к свету обновленными. Позволь себе стать сильнее!
Нет страха в темноте, когда твой свет горит.</t>
  </si>
  <si>
    <t>7-013-04-50</t>
  </si>
  <si>
    <t>Я подберу твою музыку</t>
  </si>
  <si>
    <t>Это послание о незримой поддержке. Знайте, что в вас верят и вас любят. Хоть и не всегда об этом говорят или показывают.
Ангелам песни земные неведомы, Но твой напев задевает мой слух. Мы с тобой вряд ли знакомы, наверное. Я подберу твою песню, пастух. Я подберу эту речку и пажити, Желтый подсолнух и вымокший луг, И как коровы бредут через кладбище. Я подберу твою песню, пастух. Рядом присяду, сложив крылья чудные, Жаль, ты, пастух, не почуешь ничуть, Как, чтоб согреться иль песню почувствовать, Я к твоему прислоняюсь плечу... (с) Аполлинария Зуева</t>
  </si>
  <si>
    <t>7-013-26-50</t>
  </si>
  <si>
    <t>https://clck.ru/3DwdsW</t>
  </si>
  <si>
    <t>Цена отгрузки
от закупа 80 000 руб.</t>
  </si>
  <si>
    <t>Цена отгрузки
от закупа 50 000 руб.</t>
  </si>
  <si>
    <t>Цена отгрузки
от закупа 170 000 руб.</t>
  </si>
  <si>
    <t>Счастье быть вместе</t>
  </si>
  <si>
    <r>
      <t xml:space="preserve">Марк Твен
</t>
    </r>
    <r>
      <rPr>
        <b/>
        <sz val="20"/>
        <color rgb="FFFF0000"/>
        <rFont val="Century Gothic"/>
        <family val="2"/>
        <charset val="204"/>
      </rPr>
      <t>NEW</t>
    </r>
  </si>
  <si>
    <t>https://disk.yandex.ru/d/i5RpcsvPvNrw7w</t>
  </si>
  <si>
    <t>Пазл-диорама «Марк Твен» с внутренней подсветкой-ночником!
Сколько прекрасных героев детства и ярких историй подарил нам Марк Твен! Помните, как выдумщик Том Сойер красил забор? А как Гек Финн уходил из дома с котомкой наперевес? А что, если бы они ожили на театральной сцене в свете софитов? Да не просто так, а в виде лягушек, ведь нет пределов выдумкам и фантазии!
Классические произведения глазами ... лягушек.
Диорама эпизодов произведений известного писателя глазами лягушек в театре. Неожиданное прочтение классики, трех самых популярных произведений Марка Твена:
«Приключения Гекльберри Финна», «Приключения Тома Сойера» и «Принц и нищий»: всех персонажей заменили лягушки!
Может, это произошло оттого, что зрители – тоже лягушки? Соберите четыре слоя диорамы и удивитесь авторским замыслам художников слоев-эпизодов и графического художника, предложившего свою шуточную версию истории в деревянных пазлах. Соберите все слои и погрузитесь в приключения любимых героев.</t>
  </si>
  <si>
    <r>
      <t xml:space="preserve">Эйнштейн. Радость открытий
</t>
    </r>
    <r>
      <rPr>
        <b/>
        <sz val="20"/>
        <color rgb="FFFF0000"/>
        <rFont val="Century Gothic"/>
        <family val="2"/>
        <charset val="204"/>
      </rPr>
      <t>NEW</t>
    </r>
  </si>
  <si>
    <t>https://disk.yandex.ru/d/VY3CJrB8FThN_Q</t>
  </si>
  <si>
    <t xml:space="preserve">Собирая нейропазл «Эйнштейн. Радость открытий», испытайте истинный восторг научного гения. Вам предстоит соединить формулу теории относительности, нейронные связи и химические элементы.
С нахождением каждого решения вы будете чувствовать ту самую радость открытий. Это состояние приведет вас к решению нейропазла и оставит приятное послевкусие.
</t>
  </si>
  <si>
    <r>
      <t xml:space="preserve">Сердце. Движение жизни
</t>
    </r>
    <r>
      <rPr>
        <b/>
        <sz val="20"/>
        <color rgb="FFFF0000"/>
        <rFont val="Century Gothic"/>
        <family val="2"/>
        <charset val="204"/>
      </rPr>
      <t>NEW</t>
    </r>
  </si>
  <si>
    <t>https://goo.su/NTqRtr1</t>
  </si>
  <si>
    <t>Откройте Тайны Сердца с Нейропазлом от Davici!
Погрузитесь в увлекательный мир головоломок с нашим уникальным пазлом в форме человеческого сердца. Этот шедевр из серии «Нейропазлы» создан для тех, кто любит сложные задачи и стремится тренировать свой мозг в игре. Каждая деталь пазла — это маленький кусочек искусства, который оживает в ваших руках.
Автор: Екатерина Короткова
Уровень сложности: Средний уровень
Время сборки: до 3 часов
Количество деталей: 145
Размер собранной картины: 41 х 30 см
Коллекция: Нейропазл
Этот пазл бросит вызов даже самым опытным любителям головоломок. В пазле вы найдете элементы, иллюстрирующие фразеологизмы: «Сердце на замке», «Ключи от сердца», «Сердце — пламенный мотор», «Надежда в сердце», «Нежность в сердце», «Сердечный ритм».
Каждый, кто собирает пазл, откроет для себя уникальные смыслы и аллегории, которые будут понятны именно ему.
Этот пазл идеально подходит для тех, кто ищет необычное развлечение, альтернативу чтению, просмотру фильмов, рисованию или настольным играм. Вы можете собирать его вместе с партнером или в компании друзей, наслаждаясь процессом и общением.
Наш пазл — это не только увлекательное занятие, но и отличное средство для тренировки нейронных связей мозга, памяти и внимания. Он поддерживает мелкую моторику, что особенно важно для старшего поколения. Пазл упакован в плотную красивую коробку, что делает его идеальным подарком, и вам не нужно будет искать дополнительную упаковку.
Почему стоит выбрать этот пазл:
- Сложные задачи и головоломки помогают развивать логическое мышление, память и внимательность.
Погружение в сборку пазла помогает отвлечься от повседневных забот и стрессов.
- Наш пазл создан с любовью и вниманием к деталям, чтобы вы могли наслаждаться каждым моментом сборки.
Собирая нейропазл «Сердце. Движение жизни», вы погружаетесь в мир, где каждая деталь имеет значение. Попробуйте разгадать замысел Davici и понять, почему узнаваемые фигуры были размещены именно таким образом. Начните свое путешествие в мир загадок и открытий!
Количество деталей: 145
Размер собранной картины: 41 х 30 см
ДxШxВ: 450x340x60 мм
Вес: 550 г</t>
  </si>
  <si>
    <t>45 /34 / 6</t>
  </si>
  <si>
    <t>7-18-05-145</t>
  </si>
  <si>
    <r>
      <t xml:space="preserve">Паук. Паутина способностей
</t>
    </r>
    <r>
      <rPr>
        <b/>
        <sz val="20"/>
        <color rgb="FFFF0000"/>
        <rFont val="Century Gothic"/>
        <family val="2"/>
        <charset val="204"/>
      </rPr>
      <t>NEW</t>
    </r>
  </si>
  <si>
    <t>https://goo.su/Tl38</t>
  </si>
  <si>
    <t>Раскрытие вашего потенциала.
Это то, что вам нужно для тренировки мозга и отличного времяпрепровождения.
Тактильно приятные деревянные детали и сбалансированный уровень сложности делают этот пазл идеальным выбором для созидательного досуга всех возрастов.
Автор: Надежда Самуилова
Уровень сложности: Средний уровень
Время сборки: до 3 часов
Количество деталей: 100
Размер собранной картины: 33 х 45 см
Коллекция: Нейропазл
Соберите разбросанные фрагменты нейропазла - войдите в контакт с древним Цветочным пауком. Паук переплетает волшебной паутиной судьбы людей, изменяя их жизни навсегда. Тем же, кто найдёт в себе смелость посмотреть ему в глаза, он дарует возможность развить гибкость ума и стать хозяином своей жизни.</t>
  </si>
  <si>
    <t>7-18-02-100</t>
  </si>
  <si>
    <t xml:space="preserve">Закрытая школа
</t>
  </si>
  <si>
    <r>
      <t xml:space="preserve">Шар головоломка
</t>
    </r>
    <r>
      <rPr>
        <b/>
        <sz val="20"/>
        <color rgb="FFFF0000"/>
        <rFont val="Century Gothic"/>
        <family val="2"/>
        <charset val="204"/>
      </rPr>
      <t>NEW</t>
    </r>
  </si>
  <si>
    <t>https://disk.yandex.ru/d/y3vW5KH0av7rkw</t>
  </si>
  <si>
    <t>Герои сказок Пушкина, как деревянные игрушки в ваших руках.
Пред вами дуб стоит зелёный,
Там сказки спрятались молчком.
Их сможет стар и млад мудрёный
В окошки рассадить кругом.
Персонажи пазла - это деревянные игрушки в ваших руках. Касаясь их, вы оживляете сказочные образы героев и сами создаёте сказку.
То чувство тёплой ностальгии, когда будучи взрослым, вы берете в руки любимых героев сказок, которые были важной частью вашего прошлого. И вот, ваша память уносит вас в счастливые времена беззаботного детства. Любимая школа, родная улица, старые друзья, и сказки Пушкина. Вспоминаете?
Позвольте себе прожить эти чувства ностальгии и соберите пазл-загадку с персонажами из сказок великого А.С. Пушкина. Ах да, все сказки перепутались. Вам предстоит навести порядок и расставить героев по своим местам.</t>
  </si>
  <si>
    <t>470х370</t>
  </si>
  <si>
    <t>7-20-06-360</t>
  </si>
  <si>
    <t>Бордо</t>
  </si>
  <si>
    <r>
      <t xml:space="preserve">Загадки Пушкина
</t>
    </r>
    <r>
      <rPr>
        <b/>
        <sz val="20"/>
        <color rgb="FFFF0000"/>
        <rFont val="Century Gothic"/>
        <family val="2"/>
        <charset val="204"/>
      </rPr>
      <t>NEW</t>
    </r>
  </si>
  <si>
    <t>https://disk.yandex.ru/d/NEFzx94wQ0FbPg</t>
  </si>
  <si>
    <r>
      <t xml:space="preserve">Тортик. Ноль каллорий
</t>
    </r>
    <r>
      <rPr>
        <b/>
        <sz val="20"/>
        <color rgb="FFFF0000"/>
        <rFont val="Century Gothic"/>
        <family val="2"/>
        <charset val="204"/>
      </rPr>
      <t>NEW</t>
    </r>
  </si>
  <si>
    <t>https://disk.yandex.ru/d/st533lrNoRJM-Q</t>
  </si>
  <si>
    <t>Красивый трёх-уровневый тортик, щедро украшенный вкусным декором.
И все это без вреда для фигуры. Мечта любого сладкоежки!
Раскрываем тайну: стать волшебным кондитером может каждый.
Для этого следуйте простой инструкции и приготовьтесь создать кулинарный шедевр.
Соберите тортик, временно отложив деревянные игрушки для декора. Когда основа будет готова - разместите все игрушки в специальные отверстия. Обязательно похвалите себя за проделанную работу и продемонстрируйте семье свое творчество!</t>
  </si>
  <si>
    <t>5+</t>
  </si>
  <si>
    <t>22 /15,5 / 4</t>
  </si>
  <si>
    <t>7-20-05-118</t>
  </si>
  <si>
    <r>
      <t xml:space="preserve">Нарядите Елочку
</t>
    </r>
    <r>
      <rPr>
        <b/>
        <sz val="20"/>
        <color rgb="FFFF0000"/>
        <rFont val="Century Gothic"/>
        <family val="2"/>
        <charset val="204"/>
      </rPr>
      <t>NEW</t>
    </r>
  </si>
  <si>
    <t>https://disk.yandex.ru/d/akbNp1uTY1NL6g</t>
  </si>
  <si>
    <t xml:space="preserve">Сборка создает невероятное ощущение предстоящего праздника и ожидание зимних чудес. Все как в жизни: вам нужно подготовить елочку и "развесить" игрушки. Разгадайте, какое место занимает каждая из них. Снегурочка, Дед Мороз, Лошадка, Клоун, Щелкунчик и Мышиный Король.... Кого только нет! Сборка - это идеальный повод вспомнить старые добрые времена и поделиться этими воспоминаниями с детьми. Волшебство вот-вот случится...
</t>
  </si>
  <si>
    <t>290х360</t>
  </si>
  <si>
    <t>7-20-07-100</t>
  </si>
  <si>
    <r>
      <t xml:space="preserve">Деревянный пазл прятки-загадки «Побеждая Мышиного Короля»
</t>
    </r>
    <r>
      <rPr>
        <b/>
        <sz val="20"/>
        <color rgb="FFFF0000"/>
        <rFont val="Century Gothic"/>
        <family val="2"/>
        <charset val="204"/>
      </rPr>
      <t>NEW</t>
    </r>
  </si>
  <si>
    <t>Готовы сразиться с Мышиным Королем? Яркая схватка знаменитого мышиного короля!
Сказочный триптих приглашает заглянуть за кулисы любимой сказки и подглядеть её интриги. В каждой комнате триптиха проявляются последовательные сюжеты, а фигурные детали добавляют эмоциональности происходящим событиям.</t>
  </si>
  <si>
    <t>460 х 270</t>
  </si>
  <si>
    <r>
      <rPr>
        <sz val="11"/>
        <color theme="1"/>
        <rFont val="Arial"/>
        <family val="2"/>
        <charset val="204"/>
      </rPr>
      <t>Деревянный пазл прятки-загадки Город ангелов</t>
    </r>
    <r>
      <rPr>
        <b/>
        <sz val="11"/>
        <color rgb="FFFF0000"/>
        <rFont val="Arial"/>
        <family val="2"/>
        <charset val="204"/>
      </rPr>
      <t xml:space="preserve">  </t>
    </r>
    <r>
      <rPr>
        <b/>
        <sz val="16"/>
        <color rgb="FFFF0000"/>
        <rFont val="Arial"/>
        <family val="2"/>
        <charset val="204"/>
      </rPr>
      <t>NEW</t>
    </r>
  </si>
  <si>
    <r>
      <t xml:space="preserve">Коллекция Пазл с механизмом 
</t>
    </r>
    <r>
      <rPr>
        <b/>
        <sz val="20"/>
        <color rgb="FFFF0000"/>
        <rFont val="Century Gothic"/>
        <family val="2"/>
        <charset val="204"/>
      </rPr>
      <t>NEW</t>
    </r>
  </si>
  <si>
    <r>
      <t xml:space="preserve">Астрология. Движение вселенной </t>
    </r>
    <r>
      <rPr>
        <b/>
        <sz val="20"/>
        <color rgb="FFFF0000"/>
        <rFont val="Century Gothic"/>
        <family val="2"/>
        <charset val="204"/>
      </rPr>
      <t>NEW</t>
    </r>
  </si>
  <si>
    <t>https://goo.su/UQ4Rb</t>
  </si>
  <si>
    <t xml:space="preserve">Перед вами первый в мире деревянный пазл с механизмом движения Вселенной.
Вы создадите двухуровневую астрологическую Вселенную, с горящими созвездиями открытого космоса на основном поле пазла и двумя Зодиакальными дисками сверху.
Вращайте ключ-астролябию, чтобы создать эффект движения вселенной, узнайте о своих скрытых сторонах, следуйте подсказкам звёзд и разгадывайте секреты пазла.
Соберите главное поле пазла, поместите на него два диска вселенной и закрепите тремя ключами. Поверните ключ-астролябию 3 раза, посмотрите, какие две фигурки встретятся у ключа, обратитесь к подсказке на дне коробки, чтобы расшифровать значения символов.
</t>
  </si>
  <si>
    <t xml:space="preserve">
480 х 320 </t>
  </si>
  <si>
    <t>28,5/ 19,3 / 9</t>
  </si>
  <si>
    <t>7-24-01-736</t>
  </si>
  <si>
    <t>Коричневый</t>
  </si>
  <si>
    <t>Счастливые коты, Пазл</t>
  </si>
  <si>
    <t>Счастливые коты</t>
  </si>
  <si>
    <t>https://goo.su/8yTq</t>
  </si>
  <si>
    <t>Каждый кот — четыре лапки.
Перед кухней сняли тапки. 
Отобедать бьют часы: 
Моем носики, усы.
Непонятно — на подносе
Кто и что, в глазах — вопросы!
Вот, пожалуйста, обед:
Вроде — есть, а вроде — нет!
Кто за всеми наблюдал,
Молча кошек объедал?
На подносе-то — беда!
Вся закончилась еда 
В пазлах точно есть ответ — 
Кто здесь хитрый, а кто нет?
Четыре меченых детали
Героя имя подсказали!
Автор- Ирина Боднарь</t>
  </si>
  <si>
    <t>184 х 184</t>
  </si>
  <si>
    <t>7-71-07-050</t>
  </si>
  <si>
    <t xml:space="preserve">Любовь исцеляющая 
</t>
  </si>
  <si>
    <t>23,5/ 16,5 / 4,8</t>
  </si>
  <si>
    <t>Деревянный пазл От Деда Мороза</t>
  </si>
  <si>
    <t>17 х 21 см</t>
  </si>
  <si>
    <t>Царящая в лесу сказочная атмосфера подарит трепетное ощущение предвкушения новогоднего чуда, которое мы не только ждем, но и сами создаем </t>
  </si>
  <si>
    <r>
      <t xml:space="preserve">Изобилие
</t>
    </r>
    <r>
      <rPr>
        <b/>
        <sz val="18"/>
        <color rgb="FFFF0000"/>
        <rFont val="Century Gothic"/>
        <family val="2"/>
        <charset val="204"/>
      </rPr>
      <t>NEW</t>
    </r>
  </si>
  <si>
    <t>https://disk.yandex.ru/d/jqfuc8_WUJ262g</t>
  </si>
  <si>
    <t>Делиться радостью с другими, получая изобилие любви в ответ. Состояние изобилия — созидающая энергия, которая является ключом к внутренней силе человека. Делясь своим изобилием с миром, мы не только получаем радость от помощи другим, но и умножаем свое собственное благополучие. Обмен положительными и череда добрых поступков восполняет равновесие в мире, делая его лучше.</t>
  </si>
  <si>
    <t>7-23-06-100</t>
  </si>
  <si>
    <r>
      <t xml:space="preserve">Плодородие
</t>
    </r>
    <r>
      <rPr>
        <b/>
        <sz val="18"/>
        <color rgb="FFFF0000"/>
        <rFont val="Century Gothic"/>
        <family val="2"/>
        <charset val="204"/>
      </rPr>
      <t>NEW</t>
    </r>
  </si>
  <si>
    <t>https://disk.yandex.ru/d/irGcjrWnla-N5Q</t>
  </si>
  <si>
    <t>Земля - первичный элемент, стихия, из которой всё возникает и в которой всё сменяется, делая наш мир живым и плодородным.
Это неиссякаемый источник жизни, вечно возрождающаяся сила.
Найдите свой источник жизненной энергии среди символичных деталей набора, в них заложены дары наполняющие нас силой природы.</t>
  </si>
  <si>
    <t>7-23-07-100</t>
  </si>
  <si>
    <r>
      <t xml:space="preserve">Род Матери
</t>
    </r>
    <r>
      <rPr>
        <b/>
        <sz val="18"/>
        <color rgb="FFFF0000"/>
        <rFont val="Century Gothic"/>
        <family val="2"/>
        <charset val="204"/>
      </rPr>
      <t>NEW</t>
    </r>
  </si>
  <si>
    <t>https://disk.yandex.ru/d/Y19-pgIMOJ7SAQ</t>
  </si>
  <si>
    <t>За вашей спиной сотни сотен душ матерей. Каждая из них прошла свой путь от младенчества до старости, чтобы теперь свой путь прошли Вы. Эта цепь никогда не прерывалась. Почувствуйте, сколько силы, любви и жизни за вашими плечами.</t>
  </si>
  <si>
    <t>7-23-08-100</t>
  </si>
  <si>
    <r>
      <t xml:space="preserve">Жизненный путь
</t>
    </r>
    <r>
      <rPr>
        <b/>
        <sz val="18"/>
        <color rgb="FFFF0000"/>
        <rFont val="Century Gothic"/>
        <family val="2"/>
        <charset val="204"/>
      </rPr>
      <t>NEW</t>
    </r>
  </si>
  <si>
    <t>https://disk.yandex.ru/d/o08TfbqlpOS1jQ</t>
  </si>
  <si>
    <t xml:space="preserve">Идти своей дорогой, доверяя высшим силам, твои ангелы поддерживают тебя, любое твое решение идет во благо. Твой путь - только твой, он уникален.
Соберите полную коллекцию «Ресурсного Календаря» и получите роскошный Гранд - Набор «Коллекционер» в подарок.
</t>
  </si>
  <si>
    <t>7-23-09-100</t>
  </si>
  <si>
    <r>
      <t xml:space="preserve">Счастье
</t>
    </r>
    <r>
      <rPr>
        <b/>
        <sz val="18"/>
        <color rgb="FFFF0000"/>
        <rFont val="Century Gothic"/>
        <family val="2"/>
        <charset val="204"/>
      </rPr>
      <t>NEW</t>
    </r>
  </si>
  <si>
    <t>https://clck.ru/3DwcZS</t>
  </si>
  <si>
    <t xml:space="preserve">Ваша личная птица счастья ждет Вас!
Не бойтесь мечтать - пазл «Счастье» поможет вам поймать удачу!
Счастье - это процесс, который меняется на протяжении всей жизни. Для его достижения важно быть в гармонии с собой, слушать свои потребности и выстраивать качественные отношения.
</t>
  </si>
  <si>
    <t>7-23-10-100</t>
  </si>
  <si>
    <r>
      <t xml:space="preserve">Созидание
</t>
    </r>
    <r>
      <rPr>
        <b/>
        <sz val="18"/>
        <color rgb="FFFF0000"/>
        <rFont val="Century Gothic"/>
        <family val="2"/>
        <charset val="204"/>
      </rPr>
      <t>NEW</t>
    </r>
  </si>
  <si>
    <t>Созидание, творческий поток, созидающая сила женщины, вдохновившись - получаешь силу, которая помогает справиться со многими барьерами легко.</t>
  </si>
  <si>
    <t xml:space="preserve">Хранитель растений
</t>
  </si>
  <si>
    <t>https://disk.yandex.ru/d/bMqLztEj9kAzCA</t>
  </si>
  <si>
    <t>В безмятежной долине, где берет начало река жизни, обитает Хранитель растений. Это древнее благородное существо с тысячелетней мудростью на лице.
Укрытый мантией яркой,  как сумеречное небо, он наблюдает за чудесами природы. Цветущие растения и их метаморфозы - как живая мозаика самой жизни, которую он собирает.</t>
  </si>
  <si>
    <t>7-15-16-180</t>
  </si>
  <si>
    <r>
      <t xml:space="preserve">Мир в объятиях
</t>
    </r>
    <r>
      <rPr>
        <b/>
        <sz val="18"/>
        <color rgb="FFFF0000"/>
        <rFont val="Century Gothic"/>
        <family val="2"/>
        <charset val="204"/>
      </rPr>
      <t>NEW</t>
    </r>
  </si>
  <si>
    <t>https://disk.yandex.ru/d/NE3NL1AlnbDhuQ</t>
  </si>
  <si>
    <t>Погрузитесь в увлекательное путешествие по миру, собирая деревянный пазл "Мир в объятиях". Откройте для себя знаменитые достопримечательности и испытайте радость узнавания, находя спрятанные символы разных стран среди фигурных деталей.
Количество деталей: 300
Размер собранного пазла: 48х32см
Представьте, что вы выиграли кругосветное путешествие! Куда вы отправитесь первым делом?
Деревянный пазл “Мир в объятиях” собрал самые известные достопримечательности нашей планеты, часть из которых изображена на картине, а другая часть спрятана среди фигурных деталей пазла. Сможете найти все узнаваемые элементы и вспомнить, символами какой страны они являются?</t>
  </si>
  <si>
    <t>480 х 320</t>
  </si>
  <si>
    <t>7-15-17-300</t>
  </si>
  <si>
    <t>https://clck.ru/3Dwd38</t>
  </si>
  <si>
    <t>Окунитесь в волшебный мир виртуальной реальности вместе с этим уникальным деревянным пазлом!</t>
  </si>
  <si>
    <t>350 х 330</t>
  </si>
  <si>
    <t>7-15-18-200</t>
  </si>
  <si>
    <t>https://clck.ru/3DwdFC</t>
  </si>
  <si>
    <t>270 х 330</t>
  </si>
  <si>
    <t>7-15-20-145</t>
  </si>
  <si>
    <t xml:space="preserve">Фото в работе </t>
  </si>
  <si>
    <t xml:space="preserve">340 х 260 </t>
  </si>
  <si>
    <t>7-15-21-160</t>
  </si>
  <si>
    <r>
      <t xml:space="preserve">Модный заговор
</t>
    </r>
    <r>
      <rPr>
        <b/>
        <sz val="18"/>
        <color rgb="FFFF0000"/>
        <rFont val="Century Gothic"/>
        <family val="2"/>
        <charset val="204"/>
      </rPr>
      <t>NEW</t>
    </r>
  </si>
  <si>
    <t>350 х 320</t>
  </si>
  <si>
    <t>7-15-19-180</t>
  </si>
  <si>
    <t>Рамка - подставка Ресурсный календарь</t>
  </si>
  <si>
    <t>Необыкновенная деревянная рамка-подставка с функцией календаря</t>
  </si>
  <si>
    <t>Подарочный пакет DAVICI (фиолетовый)</t>
  </si>
  <si>
    <t>Подарочный пакет станет прекрасным дополнением к набору, если вы хотите преподнести его в подарок.</t>
  </si>
  <si>
    <t>23 х 32 х 10 см</t>
  </si>
  <si>
    <t>Высококачественная ламинированная бумага, плетёные ручки белого цвета.</t>
  </si>
  <si>
    <t>Послание  NEW, Пазл</t>
  </si>
  <si>
    <t xml:space="preserve">Послание </t>
  </si>
  <si>
    <t>https://disk.yandex.ru/d/yj8D9VxomnMpDg</t>
  </si>
  <si>
    <t xml:space="preserve">Наряду с важными уроками жизни, художественные детали пазла, как метафоры, несут особый посыл: обретение свободы и целостности, раскрытие чувственности и вдохновения. Люди в деталях проявляют стремление к развитию своего творческого начала и всего того, что даёт жизненную силу - через самосовершенствование, восстановление гармонии и внутреннего спокойствия. Набор содержит 2 загадки puzzle-in-puzzle: символ Жизни и символ познания.
</t>
  </si>
  <si>
    <t>380 х 270</t>
  </si>
  <si>
    <t>7-02-19-300</t>
  </si>
  <si>
    <t>Деревянный пазл «Дракон-хранитель удачи»</t>
  </si>
  <si>
    <t>Станьте хозяином и приручите своего дракона, собрав в пазл действенные символы удачи, любви, изобилия и здоровья.</t>
  </si>
  <si>
    <t xml:space="preserve">290 х 410 </t>
  </si>
  <si>
    <t>7-06-22-300</t>
  </si>
  <si>
    <t>Деревянный пазл прятки-загадки «Нарядите Ёлочку» для детей</t>
  </si>
  <si>
    <t>Сборка создает невероятное ощущение предстоящего праздника и ожидание зимних чудес. Все как в жизни: вам нужно подготовить елочку и "развесить" игрушки. Разгадайте, какое место занимает каждая из них. Снегурочка, Дед Мороз, Лошадка, Клоун, Щелкунчик и Мышиный Король.... Кого только нет! Сборка - это идеальный повод вспомнить старые добрые времена и поделиться этими воспоминаниями с детьми. Волшебство вот-вот случится...</t>
  </si>
  <si>
    <t>30/20/60</t>
  </si>
  <si>
    <t>бордо</t>
  </si>
  <si>
    <t>Деревянный пазл «Унесенные призраками»</t>
  </si>
  <si>
    <t>Волшебная ярмарка, где не нужны деньги, а развлечения и сладости можно получить без оплаты. Мечта каждого ребенка! Но будьте осторожны, за доброй картинкой спрятана страшная история, которая откроется тому, кто решится собрать этот пазл.</t>
  </si>
  <si>
    <t>180 х 180</t>
  </si>
  <si>
    <t>17/12/4,5</t>
  </si>
  <si>
    <t>7-71-21-70</t>
  </si>
  <si>
    <t>7-20-07-70</t>
  </si>
  <si>
    <t>7-20-04-214</t>
  </si>
  <si>
    <t>7-20-09-300</t>
  </si>
  <si>
    <t>7-61-45-095</t>
  </si>
  <si>
    <r>
      <t xml:space="preserve">Деревянный пазл «Шоколадная фабрика»
</t>
    </r>
    <r>
      <rPr>
        <b/>
        <sz val="20"/>
        <color rgb="FFFF0000"/>
        <rFont val="Century Gothic"/>
        <family val="2"/>
        <charset val="204"/>
      </rPr>
      <t>NEW</t>
    </r>
  </si>
  <si>
    <t xml:space="preserve">Первая диорама с механизмом в стиле «Прятки-загадки». Вам предстоит интересная работа: построить три слоя производства сладостей, начиная от дизайнерского каркаса здания, до налаженной системы производства сладостей. В каждом слое будут свои загадки, готовьтесь к увлекательному времяпрепровождению!
Добро пожаловать в мир сладкой магии!
</t>
  </si>
  <si>
    <t>220х150</t>
  </si>
  <si>
    <t> 170</t>
  </si>
  <si>
    <t>23,3/18.8/5</t>
  </si>
  <si>
    <t>7-16-04-170</t>
  </si>
  <si>
    <t>7-16-03-234</t>
  </si>
  <si>
    <r>
      <rPr>
        <b/>
        <sz val="10"/>
        <color theme="1"/>
        <rFont val="Century Gothic"/>
        <family val="2"/>
        <charset val="204"/>
      </rPr>
      <t>Мини-набор «Побеждая Мышиного Короля»</t>
    </r>
    <r>
      <rPr>
        <b/>
        <sz val="10"/>
        <color rgb="FFFF0000"/>
        <rFont val="Century Gothic"/>
        <family val="2"/>
        <charset val="204"/>
      </rPr>
      <t xml:space="preserve">    </t>
    </r>
    <r>
      <rPr>
        <b/>
        <sz val="20"/>
        <color rgb="FFFF0000"/>
        <rFont val="Century Gothic"/>
        <family val="2"/>
        <charset val="204"/>
      </rPr>
      <t>NEW</t>
    </r>
  </si>
  <si>
    <t xml:space="preserve">Эксклюзивный мини-набор - часть триптиха «Побеждая Мышиного Короля» из коллекции «Прятки - загадки». Этот мини-набор может стать вашим первым шагом в мир «Пряток - загадок» или дополнением коллекции.
</t>
  </si>
  <si>
    <t>130 х 200</t>
  </si>
  <si>
    <t>11.0/11.0/4</t>
  </si>
  <si>
    <t xml:space="preserve">Капибара. Виртуальная реальность
</t>
  </si>
  <si>
    <t xml:space="preserve">Девочка и белочка
</t>
  </si>
  <si>
    <t xml:space="preserve">Дед мороз 
</t>
  </si>
  <si>
    <r>
      <t xml:space="preserve">Остановка «Останкино»
</t>
    </r>
    <r>
      <rPr>
        <b/>
        <sz val="18"/>
        <color rgb="FFFF0000"/>
        <rFont val="Century Gothic"/>
        <family val="2"/>
        <charset val="204"/>
      </rPr>
      <t>NEW</t>
    </r>
  </si>
  <si>
    <t>230 х 230</t>
  </si>
  <si>
    <t xml:space="preserve">
180 х 110 </t>
  </si>
  <si>
    <r>
      <t>Набор-предсказание «Движение Вселенной</t>
    </r>
    <r>
      <rPr>
        <b/>
        <sz val="11"/>
        <color rgb="FFFF0000"/>
        <rFont val="Century Gothic"/>
        <family val="2"/>
        <charset val="204"/>
      </rPr>
      <t>»</t>
    </r>
    <r>
      <rPr>
        <b/>
        <sz val="12"/>
        <color rgb="FFFF0000"/>
        <rFont val="Century Gothic"/>
        <family val="2"/>
        <charset val="204"/>
      </rPr>
      <t>NEW</t>
    </r>
  </si>
  <si>
    <t>В одном волшебном лесу жила-была лисичка по имени Лиса. Она любила свой лес в котором жила , но однажды ей пришлось уехать далеко от своих друзей. Лиса скучала по ним, и каждый день мечтала о встрече.
Но вот настал день её рождения, и удивительное событие стало реальностью! Из разных уголков на празднование приехали все её любимые друзья. Улитка, медленно ползущая с подарком первым делом обняла Лису. Затем появился весёлый Крокодил с ярким и веселым колпаком, который подбадривал всех своей заразительной энергией.</t>
  </si>
  <si>
    <r>
      <t xml:space="preserve">День рождения  </t>
    </r>
    <r>
      <rPr>
        <sz val="14"/>
        <color rgb="FFFF0000"/>
        <rFont val="Times New Roman"/>
        <family val="1"/>
        <charset val="204"/>
      </rPr>
      <t xml:space="preserve">
NEW</t>
    </r>
  </si>
  <si>
    <t>Эта иллюстрация прекрасно передает атмосферу зимней Москвы: уют, тепло и романтику. На картине изображены два милых антропоморфных кота, которые сидят в городском транспорте. Они держатся близко друг к другу, создавая ощущение тепла и взаимной поддержки. Один из них держит в лапах книгу К.С. Станиславского «Работа актёра над собой», подчеркивая интеллигентную и творческую атмосферу.</t>
  </si>
  <si>
    <t>270/330</t>
  </si>
  <si>
    <t>А для этого вам нужен пазл, полный деталей, заряженных на удачу!
Тут и четырехлистный клевер, и японский котик Манэки-нэко (да-да, это тот, который машет лапкой), подкова, денежная жаба, глаз “от сглаза”, паук, который приносит счастье, желудь как символ благополучия, все животные из восточного гороскопа… С таким набором вы точно удивите своих друзей и близких.
На самой картине изображена главная героиня 2025 года - Кобра. В ярких цветах, которые, как известно, улучшают настроение и положительно влияют на ощущение счастья.</t>
  </si>
  <si>
    <t>Самый сказочный пазл, уютный и атмосферный. Вместе с лесными персонажами вы проникнитесь одним из самых волнительных мгновений любимого зимнего праздника. Царящая в лесу сказочная атмосфера подарит трепетное ощущение предвкушения новогоднего чуда, которое мы не только ждем, но и сами создаем для своих родных и близких.</t>
  </si>
  <si>
    <r>
      <t xml:space="preserve">Таверна </t>
    </r>
    <r>
      <rPr>
        <sz val="14"/>
        <color rgb="FFFF0000"/>
        <rFont val="Times New Roman"/>
        <family val="1"/>
        <charset val="204"/>
      </rPr>
      <t>NEW</t>
    </r>
  </si>
  <si>
    <t xml:space="preserve">Этот мир создан для смелых. Для тех, кто не боится штормов, кто всегда идет вперед, кто знает цену свободе.
Новый деревянный пазл "Таверна" — это вызов. Это история о морских легендах, опасных авантюрах и настоящих мужчинах.
</t>
  </si>
  <si>
    <t>250/350</t>
  </si>
  <si>
    <t>10+</t>
  </si>
  <si>
    <r>
      <t xml:space="preserve">Ключница в стиле СССР 
</t>
    </r>
    <r>
      <rPr>
        <sz val="18"/>
        <color rgb="FFFF0000"/>
        <rFont val="Arial"/>
        <family val="2"/>
        <charset val="204"/>
      </rPr>
      <t>NEW</t>
    </r>
  </si>
  <si>
    <t>Погрузитесь в атмосферу прошлого с ключницей из дерева, выполненной в стиле эпохи СССР. Эта ключница — не просто практичный аксессуар для вашего дома, но и настоящая частичка истории, которая добавит уюта и тепла вашему интерьеру.</t>
  </si>
  <si>
    <r>
      <t xml:space="preserve">Больше собачек 
</t>
    </r>
    <r>
      <rPr>
        <sz val="18"/>
        <color rgb="FFFF0000"/>
        <rFont val="Arial"/>
        <family val="2"/>
        <charset val="204"/>
      </rPr>
      <t>NEW</t>
    </r>
  </si>
  <si>
    <t>СОБЕРИТЕ ВСЕХ ХВОСТАТЫХ ДРУЗЕЙ В ОДНОМ ПАЗЛЕ! На картине - целая вечеринка пушистых друзей. Забавные мордашки, смешные ушки и дружелюбные хвостики. Здесь и важный сенбернар, и хитрый корги, и милая пуделька, и даже серьёзный доберман! Кто ваш любимчик?</t>
  </si>
  <si>
    <t>320/320</t>
  </si>
  <si>
    <t>Трансформационные карты</t>
  </si>
  <si>
    <t>Соединяя самые мощные инструменты для личностных трансформаций
с медитативным действием деревянных пазлов, DAVICI разрабатывает исконно новый подход в индустрии развития личности.
Уникальное отличие трансформационных игр DAVICI заключается в 4-х чувственном погружении в процесс самопознания через: ОБОНЯНИЯ, ОСЯЗАНИЕ, ВИЗУАЛИЗАЦИЮ и ОСОЗНАНИЕ.
САМЫЙ БОЛЬШОЙ ДЕРЕВЯННЫЙ ПАЗЛ В МИРЕ состоит из 60 индивидуальных картин, которые собираются по отдельности и соединяются в одно большое красочное полотно.
Это уникальный инструмент для творчества и самопознания, разработанный компанией DAVICI в коллаборации с международным арт-проектом «Ангелы Мира».</t>
  </si>
  <si>
    <t>115*87*45</t>
  </si>
  <si>
    <t>16+</t>
  </si>
  <si>
    <t>Мы рады представить вам новый уникальный формат для Davici - пазл-конструктор в форме театра. Мы предусмотрели все до мелочей: увлекательная история, детально проработанные фигурки героев и возможность устроить свое собственное театрализованное представление.</t>
  </si>
  <si>
    <t>Соберите сцену по приложенной инструкции, прочитайте сказку Кукловода, распределите роли и играйте!</t>
  </si>
  <si>
    <t>Собирая пазл, вы неожиданно обнаружите детали, из которых складывается подвижный Петрушка - озорная загадка этого волшебного набора!</t>
  </si>
  <si>
    <t>Испытайте новые впечатления от фигурных пазлов! Восторг от сборки узнаваемых деталей и радость от возможности создать собственный театр!</t>
  </si>
  <si>
    <r>
      <t xml:space="preserve">Деревянный пазл-спектакль «Кукловод» </t>
    </r>
    <r>
      <rPr>
        <b/>
        <sz val="14"/>
        <color rgb="FFFF0000"/>
        <rFont val="Century Gothic"/>
        <family val="2"/>
        <charset val="204"/>
      </rPr>
      <t>NEW</t>
    </r>
  </si>
  <si>
    <t>180/270</t>
  </si>
  <si>
    <t>23/ 18,8 / 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</si>
</sst>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 * #\ ##0&quot;    &quot;;\-* #\ ##0&quot;    &quot;;\ * \-#&quot;    &quot;;\ @\ "/>
    <numFmt numFmtId="165" formatCode="#\ ?/?"/>
    <numFmt numFmtId="166" formatCode="0.000"/>
    <numFmt numFmtId="167" formatCode="000000"/>
    <numFmt numFmtId="168" formatCode="0_ ;\-0\ "/>
  </numFmts>
  <fonts count="78">
    <font>
      <sz val="11"/>
      <color indexed="63"/>
      <name val="Calibri"/>
      <charset val="134"/>
    </font>
    <font>
      <b/>
      <sz val="11"/>
      <color indexed="63"/>
      <name val="Calibri"/>
      <family val="2"/>
      <charset val="204"/>
    </font>
    <font>
      <b/>
      <sz val="16"/>
      <color indexed="63"/>
      <name val="Calibri"/>
      <family val="2"/>
      <charset val="204"/>
    </font>
    <font>
      <sz val="11"/>
      <name val="Calibri"/>
      <family val="2"/>
      <charset val="204"/>
    </font>
    <font>
      <sz val="10"/>
      <color indexed="63"/>
      <name val="Arial"/>
      <family val="2"/>
      <charset val="204"/>
    </font>
    <font>
      <b/>
      <sz val="10"/>
      <color theme="0"/>
      <name val="Miriam"/>
      <charset val="134"/>
    </font>
    <font>
      <b/>
      <sz val="10"/>
      <color theme="1"/>
      <name val="Miriam"/>
      <charset val="134"/>
    </font>
    <font>
      <b/>
      <sz val="10"/>
      <color rgb="FF002060"/>
      <name val="Miriam"/>
      <charset val="134"/>
    </font>
    <font>
      <u/>
      <sz val="11"/>
      <color rgb="FF800080"/>
      <name val="Calibri"/>
      <family val="2"/>
      <charset val="204"/>
    </font>
    <font>
      <sz val="10"/>
      <color theme="1"/>
      <name val="Arial"/>
      <family val="2"/>
      <charset val="204"/>
    </font>
    <font>
      <b/>
      <sz val="10"/>
      <color indexed="63"/>
      <name val="Arial"/>
      <family val="2"/>
      <charset val="204"/>
    </font>
    <font>
      <b/>
      <sz val="10"/>
      <color theme="1"/>
      <name val="Arial"/>
      <family val="2"/>
      <charset val="204"/>
    </font>
    <font>
      <b/>
      <sz val="11"/>
      <color theme="1"/>
      <name val="Calibri"/>
      <family val="2"/>
      <charset val="204"/>
    </font>
    <font>
      <sz val="11"/>
      <color indexed="63"/>
      <name val="Miriam"/>
      <charset val="177"/>
    </font>
    <font>
      <sz val="10"/>
      <name val="Arial"/>
      <family val="2"/>
      <charset val="204"/>
    </font>
    <font>
      <sz val="10"/>
      <color indexed="63"/>
      <name val="Miriam"/>
      <charset val="177"/>
    </font>
    <font>
      <u/>
      <sz val="11"/>
      <color theme="10"/>
      <name val="Miriam"/>
      <charset val="177"/>
    </font>
    <font>
      <sz val="10"/>
      <color theme="1"/>
      <name val="Miriam"/>
      <charset val="177"/>
    </font>
    <font>
      <b/>
      <sz val="10"/>
      <color theme="1"/>
      <name val="Miriam"/>
      <charset val="177"/>
    </font>
    <font>
      <sz val="11"/>
      <name val="Times New Roman"/>
      <family val="1"/>
      <charset val="204"/>
    </font>
    <font>
      <b/>
      <sz val="11"/>
      <color indexed="63"/>
      <name val="Miriam"/>
      <charset val="177"/>
    </font>
    <font>
      <sz val="10"/>
      <color rgb="FF333333"/>
      <name val="Arial"/>
      <family val="2"/>
      <charset val="204"/>
    </font>
    <font>
      <u/>
      <sz val="11"/>
      <color theme="10"/>
      <name val="Calibri"/>
      <family val="2"/>
      <charset val="204"/>
    </font>
    <font>
      <sz val="8"/>
      <color theme="1"/>
      <name val="Arial"/>
      <family val="2"/>
      <charset val="204"/>
    </font>
    <font>
      <sz val="10"/>
      <name val="Times New Roman"/>
      <family val="1"/>
      <charset val="204"/>
    </font>
    <font>
      <sz val="11.5"/>
      <name val="Times New Roman"/>
      <family val="1"/>
      <charset val="204"/>
    </font>
    <font>
      <b/>
      <sz val="10"/>
      <name val="Arial"/>
      <family val="2"/>
      <charset val="204"/>
    </font>
    <font>
      <b/>
      <sz val="10"/>
      <color rgb="FF002060"/>
      <name val="Arial"/>
      <family val="2"/>
      <charset val="204"/>
    </font>
    <font>
      <b/>
      <sz val="10"/>
      <color indexed="2"/>
      <name val="Arial"/>
      <family val="2"/>
      <charset val="204"/>
    </font>
    <font>
      <sz val="10"/>
      <color theme="1"/>
      <name val="Arial"/>
      <family val="2"/>
      <charset val="204"/>
    </font>
    <font>
      <sz val="10"/>
      <color indexed="63"/>
      <name val="Arial"/>
      <family val="2"/>
      <charset val="204"/>
    </font>
    <font>
      <u/>
      <sz val="11"/>
      <color rgb="FF800080"/>
      <name val="Arial"/>
      <family val="2"/>
      <charset val="204"/>
    </font>
    <font>
      <sz val="10"/>
      <color rgb="FF333333"/>
      <name val="Miriam"/>
      <charset val="177"/>
    </font>
    <font>
      <b/>
      <sz val="10"/>
      <color indexed="65"/>
      <name val="Miriam"/>
      <charset val="134"/>
    </font>
    <font>
      <b/>
      <sz val="11"/>
      <name val="Times New Roman"/>
      <family val="1"/>
      <charset val="204"/>
    </font>
    <font>
      <b/>
      <sz val="10"/>
      <color theme="1"/>
      <name val="Arial"/>
      <family val="2"/>
      <charset val="204"/>
    </font>
    <font>
      <sz val="11"/>
      <color indexed="63"/>
      <name val="Arial"/>
      <family val="2"/>
      <charset val="204"/>
    </font>
    <font>
      <sz val="10"/>
      <color indexed="2"/>
      <name val="Arial"/>
      <family val="2"/>
      <charset val="204"/>
    </font>
    <font>
      <b/>
      <sz val="20"/>
      <color rgb="FFFF0000"/>
      <name val="Arial"/>
      <family val="2"/>
      <charset val="204"/>
    </font>
    <font>
      <strike/>
      <sz val="10"/>
      <color rgb="FF333333"/>
      <name val="Arial"/>
      <family val="2"/>
      <charset val="204"/>
    </font>
    <font>
      <b/>
      <sz val="18"/>
      <color rgb="FFFF0000"/>
      <name val="Arial"/>
      <family val="2"/>
      <charset val="204"/>
    </font>
    <font>
      <strike/>
      <sz val="10"/>
      <color theme="1"/>
      <name val="Arial"/>
      <family val="2"/>
      <charset val="204"/>
    </font>
    <font>
      <b/>
      <sz val="20"/>
      <color rgb="FFFF0000"/>
      <name val="Miriam"/>
      <charset val="134"/>
    </font>
    <font>
      <sz val="10"/>
      <color indexed="63"/>
      <name val="Century Gothic"/>
      <family val="2"/>
      <charset val="204"/>
    </font>
    <font>
      <sz val="10"/>
      <color rgb="FF333333"/>
      <name val="Century Gothic"/>
      <family val="2"/>
      <charset val="204"/>
    </font>
    <font>
      <b/>
      <sz val="18"/>
      <color rgb="FFFF0000"/>
      <name val="Century Gothic"/>
      <family val="2"/>
      <charset val="204"/>
    </font>
    <font>
      <sz val="11"/>
      <color indexed="63"/>
      <name val="Century Gothic"/>
      <family val="2"/>
      <charset val="204"/>
    </font>
    <font>
      <sz val="10"/>
      <color theme="1"/>
      <name val="Century Gothic"/>
      <family val="2"/>
      <charset val="204"/>
    </font>
    <font>
      <b/>
      <sz val="10"/>
      <color theme="1"/>
      <name val="Century Gothic"/>
      <family val="2"/>
      <charset val="204"/>
    </font>
    <font>
      <b/>
      <sz val="11"/>
      <color indexed="63"/>
      <name val="Century Gothic"/>
      <family val="2"/>
      <charset val="204"/>
    </font>
    <font>
      <u/>
      <sz val="11"/>
      <color rgb="FF800080"/>
      <name val="Century Gothic"/>
      <family val="2"/>
      <charset val="204"/>
    </font>
    <font>
      <sz val="10"/>
      <name val="Century Gothic"/>
      <family val="2"/>
      <charset val="204"/>
    </font>
    <font>
      <sz val="11"/>
      <name val="Century Gothic"/>
      <family val="2"/>
      <charset val="204"/>
    </font>
    <font>
      <sz val="12"/>
      <color rgb="FF1B1B1B"/>
      <name val="Arial"/>
      <family val="2"/>
      <charset val="204"/>
    </font>
    <font>
      <sz val="11"/>
      <color rgb="FF1B1B1B"/>
      <name val="Arial"/>
      <family val="2"/>
      <charset val="204"/>
    </font>
    <font>
      <sz val="10"/>
      <color rgb="FF1B1B1B"/>
      <name val="Arial"/>
      <family val="2"/>
      <charset val="204"/>
    </font>
    <font>
      <b/>
      <sz val="20"/>
      <color rgb="FFFF0000"/>
      <name val="Century Gothic"/>
      <family val="2"/>
      <charset val="204"/>
    </font>
    <font>
      <b/>
      <sz val="11"/>
      <color rgb="FFFF0000"/>
      <name val="Arial"/>
      <family val="2"/>
      <charset val="204"/>
    </font>
    <font>
      <sz val="11"/>
      <color theme="1"/>
      <name val="Arial"/>
      <family val="2"/>
      <charset val="204"/>
    </font>
    <font>
      <b/>
      <sz val="16"/>
      <color rgb="FFFF0000"/>
      <name val="Arial"/>
      <family val="2"/>
      <charset val="204"/>
    </font>
    <font>
      <b/>
      <sz val="10"/>
      <color rgb="FF002060"/>
      <name val="Century Gothic"/>
      <family val="2"/>
      <charset val="204"/>
    </font>
    <font>
      <b/>
      <sz val="10"/>
      <color theme="0"/>
      <name val="Century Gothic"/>
      <family val="2"/>
      <charset val="204"/>
    </font>
    <font>
      <sz val="10"/>
      <color rgb="FF000000"/>
      <name val="Arial"/>
      <family val="2"/>
      <charset val="204"/>
    </font>
    <font>
      <sz val="11"/>
      <color rgb="FF000000"/>
      <name val="Arial"/>
      <family val="2"/>
      <charset val="204"/>
    </font>
    <font>
      <sz val="11"/>
      <color rgb="FF000000"/>
      <name val="Century Gothic"/>
      <family val="2"/>
      <charset val="204"/>
    </font>
    <font>
      <sz val="10"/>
      <color rgb="FF000000"/>
      <name val="Arial"/>
      <family val="2"/>
      <charset val="204"/>
    </font>
    <font>
      <sz val="11"/>
      <color rgb="FF777777"/>
      <name val="Arial"/>
      <family val="2"/>
      <charset val="204"/>
    </font>
    <font>
      <sz val="11"/>
      <color indexed="63"/>
      <name val="Calibri"/>
      <family val="2"/>
      <charset val="204"/>
    </font>
    <font>
      <b/>
      <sz val="10"/>
      <color rgb="FFFF0000"/>
      <name val="Century Gothic"/>
      <family val="2"/>
      <charset val="204"/>
    </font>
    <font>
      <b/>
      <sz val="11"/>
      <color theme="1"/>
      <name val="Century Gothic"/>
      <family val="2"/>
      <charset val="204"/>
    </font>
    <font>
      <b/>
      <sz val="11"/>
      <color rgb="FFFF0000"/>
      <name val="Century Gothic"/>
      <family val="2"/>
      <charset val="204"/>
    </font>
    <font>
      <b/>
      <sz val="12"/>
      <color rgb="FFFF0000"/>
      <name val="Century Gothic"/>
      <family val="2"/>
      <charset val="204"/>
    </font>
    <font>
      <sz val="14"/>
      <color rgb="FF333333"/>
      <name val="Times New Roman"/>
      <family val="1"/>
      <charset val="204"/>
    </font>
    <font>
      <sz val="14"/>
      <color rgb="FFFF0000"/>
      <name val="Times New Roman"/>
      <family val="1"/>
      <charset val="204"/>
    </font>
    <font>
      <sz val="18"/>
      <color rgb="FF000000"/>
      <name val="Arial"/>
      <family val="2"/>
      <charset val="204"/>
    </font>
    <font>
      <sz val="18"/>
      <color rgb="FFFF0000"/>
      <name val="Arial"/>
      <family val="2"/>
      <charset val="204"/>
    </font>
    <font>
      <sz val="18"/>
      <color rgb="FF000000"/>
      <name val="Arial"/>
      <family val="2"/>
      <charset val="204"/>
    </font>
    <font>
      <b/>
      <sz val="14"/>
      <color rgb="FFFF0000"/>
      <name val="Century Gothic"/>
      <family val="2"/>
      <charset val="204"/>
    </font>
  </fonts>
  <fills count="11">
    <fill>
      <patternFill patternType="none"/>
    </fill>
    <fill>
      <patternFill patternType="gray125"/>
    </fill>
    <fill>
      <patternFill patternType="solid">
        <fgColor indexed="56"/>
        <bgColor indexed="56"/>
      </patternFill>
    </fill>
    <fill>
      <patternFill patternType="solid">
        <fgColor theme="4" tint="0.59999389629810485"/>
        <bgColor indexed="56"/>
      </patternFill>
    </fill>
    <fill>
      <patternFill patternType="solid">
        <fgColor theme="0"/>
        <bgColor theme="0"/>
      </patternFill>
    </fill>
    <fill>
      <patternFill patternType="solid">
        <fgColor rgb="FF92D050"/>
        <bgColor theme="0"/>
      </patternFill>
    </fill>
    <fill>
      <patternFill patternType="solid">
        <fgColor theme="9" tint="0.59999389629810485"/>
        <bgColor indexed="64"/>
      </patternFill>
    </fill>
    <fill>
      <patternFill patternType="solid">
        <fgColor indexed="5"/>
        <bgColor indexed="5"/>
      </patternFill>
    </fill>
    <fill>
      <patternFill patternType="solid">
        <fgColor indexed="65"/>
        <bgColor indexed="64"/>
      </patternFill>
    </fill>
    <fill>
      <patternFill patternType="solid">
        <fgColor theme="4" tint="0.59999389629810485"/>
        <bgColor theme="4" tint="0.59999389629810485"/>
      </patternFill>
    </fill>
    <fill>
      <patternFill patternType="solid">
        <fgColor theme="0"/>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bottom style="medium">
        <color auto="1"/>
      </bottom>
      <diagonal/>
    </border>
    <border>
      <left style="medium">
        <color auto="1"/>
      </left>
      <right/>
      <top/>
      <bottom style="medium">
        <color auto="1"/>
      </bottom>
      <diagonal/>
    </border>
    <border>
      <left/>
      <right style="thin">
        <color auto="1"/>
      </right>
      <top/>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top/>
      <bottom/>
      <diagonal/>
    </border>
    <border>
      <left/>
      <right style="thin">
        <color auto="1"/>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0" fontId="22" fillId="0" borderId="0" applyNumberFormat="0" applyFill="0" applyBorder="0"/>
  </cellStyleXfs>
  <cellXfs count="469">
    <xf numFmtId="0" fontId="0" fillId="0" borderId="0" xfId="0"/>
    <xf numFmtId="0" fontId="0" fillId="0" borderId="0" xfId="0" applyAlignment="1">
      <alignment horizontal="center" wrapText="1"/>
    </xf>
    <xf numFmtId="0" fontId="0" fillId="0" borderId="0" xfId="0" applyAlignment="1">
      <alignment horizontal="center" vertical="center"/>
    </xf>
    <xf numFmtId="0" fontId="1" fillId="0" borderId="0" xfId="0" applyFont="1"/>
    <xf numFmtId="164" fontId="4" fillId="0" borderId="0" xfId="0" applyNumberFormat="1" applyFont="1" applyAlignment="1">
      <alignment horizontal="center" wrapText="1"/>
    </xf>
    <xf numFmtId="164" fontId="4" fillId="0" borderId="0" xfId="0" applyNumberFormat="1"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6" fillId="0" borderId="3" xfId="0" applyFont="1" applyBorder="1" applyAlignment="1">
      <alignment horizontal="center" vertical="center" wrapText="1"/>
    </xf>
    <xf numFmtId="0" fontId="7" fillId="3" borderId="4" xfId="0" applyFont="1" applyFill="1" applyBorder="1" applyAlignment="1">
      <alignment vertical="center"/>
    </xf>
    <xf numFmtId="0" fontId="7" fillId="3" borderId="5" xfId="0" applyFont="1" applyFill="1" applyBorder="1" applyAlignment="1">
      <alignment horizontal="center" vertical="center" wrapText="1"/>
    </xf>
    <xf numFmtId="0" fontId="7" fillId="3" borderId="5" xfId="0" applyFont="1" applyFill="1" applyBorder="1" applyAlignment="1">
      <alignment vertical="center" wrapText="1"/>
    </xf>
    <xf numFmtId="0" fontId="5" fillId="3" borderId="5" xfId="0" applyFont="1" applyFill="1" applyBorder="1" applyAlignment="1">
      <alignment horizontal="center" vertical="center" wrapText="1"/>
    </xf>
    <xf numFmtId="0" fontId="5" fillId="3" borderId="5" xfId="0" applyFont="1" applyFill="1" applyBorder="1" applyAlignment="1">
      <alignment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4" fillId="4" borderId="6" xfId="0" applyFont="1" applyFill="1" applyBorder="1" applyAlignment="1">
      <alignment horizontal="center" vertical="center" wrapText="1"/>
    </xf>
    <xf numFmtId="0" fontId="8" fillId="0" borderId="7" xfId="1" applyFont="1" applyBorder="1" applyAlignment="1">
      <alignment horizontal="center" vertical="center"/>
    </xf>
    <xf numFmtId="49" fontId="9" fillId="0" borderId="6" xfId="0" applyNumberFormat="1" applyFont="1" applyBorder="1" applyAlignment="1">
      <alignment horizontal="left" vertical="center" wrapText="1"/>
    </xf>
    <xf numFmtId="0" fontId="4" fillId="0" borderId="7" xfId="0" applyFont="1" applyBorder="1" applyAlignment="1">
      <alignment horizontal="center" vertical="center" wrapText="1"/>
    </xf>
    <xf numFmtId="0" fontId="4" fillId="0" borderId="0" xfId="0" applyFont="1" applyAlignment="1">
      <alignment vertical="center" wrapText="1"/>
    </xf>
    <xf numFmtId="0" fontId="0" fillId="0" borderId="0" xfId="0" applyAlignment="1">
      <alignment wrapText="1"/>
    </xf>
    <xf numFmtId="164" fontId="10" fillId="0" borderId="0" xfId="0" applyNumberFormat="1" applyFont="1" applyAlignment="1">
      <alignment horizontal="center" wrapText="1"/>
    </xf>
    <xf numFmtId="0" fontId="1" fillId="0" borderId="0" xfId="0" applyFont="1" applyAlignment="1">
      <alignment vertical="center" wrapText="1"/>
    </xf>
    <xf numFmtId="0" fontId="6" fillId="0" borderId="11" xfId="0" applyFont="1" applyBorder="1" applyAlignment="1">
      <alignment horizontal="center" vertical="center" wrapText="1"/>
    </xf>
    <xf numFmtId="0" fontId="6" fillId="5" borderId="7" xfId="0" applyFont="1" applyFill="1" applyBorder="1" applyAlignment="1">
      <alignment horizontal="center" vertical="center" wrapText="1"/>
    </xf>
    <xf numFmtId="0" fontId="6" fillId="0" borderId="12" xfId="0" applyFont="1" applyBorder="1" applyAlignment="1">
      <alignment horizontal="center" vertical="center" wrapText="1"/>
    </xf>
    <xf numFmtId="0" fontId="5" fillId="3" borderId="7" xfId="0" applyFont="1" applyFill="1" applyBorder="1" applyAlignment="1">
      <alignment vertical="center" wrapText="1"/>
    </xf>
    <xf numFmtId="0" fontId="4" fillId="0" borderId="9" xfId="0" applyFont="1" applyBorder="1" applyAlignment="1">
      <alignment horizontal="center" vertical="center" wrapText="1"/>
    </xf>
    <xf numFmtId="164" fontId="11" fillId="0" borderId="7" xfId="0" applyNumberFormat="1" applyFont="1" applyBorder="1" applyAlignment="1">
      <alignment horizontal="center" vertical="center" wrapText="1"/>
    </xf>
    <xf numFmtId="1" fontId="9" fillId="0" borderId="13"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0" fontId="0" fillId="0" borderId="6" xfId="0" applyBorder="1" applyAlignment="1">
      <alignment horizontal="center" vertical="center"/>
    </xf>
    <xf numFmtId="165" fontId="0" fillId="0" borderId="0" xfId="0" applyNumberFormat="1" applyAlignment="1">
      <alignment wrapText="1"/>
    </xf>
    <xf numFmtId="165" fontId="0" fillId="0" borderId="0" xfId="0" applyNumberFormat="1"/>
    <xf numFmtId="0" fontId="12" fillId="6" borderId="7" xfId="0" applyFont="1" applyFill="1" applyBorder="1" applyAlignment="1">
      <alignment horizontal="center" vertical="center"/>
    </xf>
    <xf numFmtId="0" fontId="12" fillId="6" borderId="0" xfId="0" applyFont="1" applyFill="1" applyAlignment="1">
      <alignment horizontal="center" vertical="center"/>
    </xf>
    <xf numFmtId="166" fontId="12" fillId="6" borderId="7" xfId="0" applyNumberFormat="1" applyFont="1" applyFill="1" applyBorder="1" applyAlignment="1">
      <alignment horizontal="center" vertical="center"/>
    </xf>
    <xf numFmtId="165" fontId="6" fillId="0" borderId="1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7" borderId="7" xfId="0" applyFont="1" applyFill="1" applyBorder="1" applyAlignment="1">
      <alignment horizontal="center" vertical="top" wrapText="1"/>
    </xf>
    <xf numFmtId="165" fontId="5" fillId="3" borderId="5" xfId="0" applyNumberFormat="1" applyFont="1" applyFill="1" applyBorder="1" applyAlignment="1">
      <alignment vertical="center" wrapText="1"/>
    </xf>
    <xf numFmtId="165" fontId="0" fillId="0" borderId="9"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1" fillId="0" borderId="7" xfId="0" applyFont="1" applyBorder="1" applyAlignment="1">
      <alignment horizontal="center" vertical="center"/>
    </xf>
    <xf numFmtId="166" fontId="1" fillId="0" borderId="7" xfId="0" applyNumberFormat="1" applyFont="1" applyBorder="1" applyAlignment="1">
      <alignment horizontal="center" vertical="center"/>
    </xf>
    <xf numFmtId="0" fontId="0" fillId="4" borderId="0" xfId="0" applyFill="1"/>
    <xf numFmtId="0" fontId="13" fillId="0" borderId="0" xfId="0" applyFont="1"/>
    <xf numFmtId="0" fontId="4" fillId="4" borderId="7" xfId="0" applyFont="1" applyFill="1" applyBorder="1" applyAlignment="1">
      <alignment horizontal="center" vertical="center"/>
    </xf>
    <xf numFmtId="0" fontId="4" fillId="4" borderId="7"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8" fillId="4" borderId="7" xfId="1" applyFont="1" applyFill="1" applyBorder="1" applyAlignment="1">
      <alignment horizontal="center" vertical="center"/>
    </xf>
    <xf numFmtId="0" fontId="9" fillId="4" borderId="7" xfId="0" applyFont="1" applyFill="1" applyBorder="1" applyAlignment="1">
      <alignment horizontal="left" vertical="center" wrapText="1"/>
    </xf>
    <xf numFmtId="0" fontId="4" fillId="0" borderId="7" xfId="0" applyFont="1" applyBorder="1" applyAlignment="1">
      <alignment horizontal="center" vertical="center"/>
    </xf>
    <xf numFmtId="49" fontId="9" fillId="0" borderId="7" xfId="0" applyNumberFormat="1" applyFont="1" applyBorder="1" applyAlignment="1">
      <alignment horizontal="left" vertical="center" wrapText="1"/>
    </xf>
    <xf numFmtId="0" fontId="9" fillId="0" borderId="7" xfId="0" applyFont="1" applyBorder="1" applyAlignment="1">
      <alignment horizontal="center" vertical="center" wrapText="1"/>
    </xf>
    <xf numFmtId="0" fontId="0" fillId="0" borderId="6" xfId="0" applyBorder="1" applyAlignment="1">
      <alignment horizontal="center" vertical="center" wrapText="1"/>
    </xf>
    <xf numFmtId="0" fontId="8" fillId="0" borderId="7" xfId="1"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left" vertical="center" wrapText="1"/>
    </xf>
    <xf numFmtId="0" fontId="0" fillId="4" borderId="7" xfId="0" applyFill="1" applyBorder="1" applyAlignment="1">
      <alignment horizontal="center" vertical="center"/>
    </xf>
    <xf numFmtId="0" fontId="14" fillId="0" borderId="0" xfId="0" applyFont="1" applyAlignment="1">
      <alignment horizontal="center" vertical="center"/>
    </xf>
    <xf numFmtId="0" fontId="4" fillId="0" borderId="3" xfId="0" applyFont="1" applyBorder="1" applyAlignment="1">
      <alignment horizontal="center" vertical="center" wrapText="1"/>
    </xf>
    <xf numFmtId="0" fontId="4" fillId="4" borderId="3" xfId="0" applyFont="1" applyFill="1" applyBorder="1" applyAlignment="1">
      <alignment horizontal="center" vertical="center" wrapText="1"/>
    </xf>
    <xf numFmtId="0" fontId="0" fillId="0" borderId="3" xfId="0" applyBorder="1" applyAlignment="1">
      <alignment horizontal="center" vertical="center"/>
    </xf>
    <xf numFmtId="0" fontId="9" fillId="0" borderId="3" xfId="0" applyFont="1" applyBorder="1" applyAlignment="1">
      <alignment horizontal="left" vertical="center" wrapText="1"/>
    </xf>
    <xf numFmtId="0" fontId="8" fillId="4" borderId="3" xfId="1" applyFont="1" applyFill="1" applyBorder="1" applyAlignment="1">
      <alignment horizontal="center" vertical="center"/>
    </xf>
    <xf numFmtId="0" fontId="9" fillId="4" borderId="3" xfId="0" applyFont="1" applyFill="1" applyBorder="1" applyAlignment="1">
      <alignment horizontal="left" vertical="center" wrapText="1"/>
    </xf>
    <xf numFmtId="0" fontId="15" fillId="0" borderId="7" xfId="0" applyFont="1" applyBorder="1" applyAlignment="1">
      <alignment horizontal="center" vertical="center"/>
    </xf>
    <xf numFmtId="0" fontId="15" fillId="0" borderId="7" xfId="0" applyFont="1" applyBorder="1" applyAlignment="1">
      <alignment horizontal="center" vertical="center" wrapText="1"/>
    </xf>
    <xf numFmtId="0" fontId="13" fillId="0" borderId="7" xfId="0" applyFont="1" applyBorder="1" applyAlignment="1">
      <alignment horizontal="center" vertical="center"/>
    </xf>
    <xf numFmtId="0" fontId="16" fillId="0" borderId="7" xfId="1" applyFont="1" applyBorder="1" applyAlignment="1">
      <alignment horizontal="center" vertical="center"/>
    </xf>
    <xf numFmtId="0" fontId="17" fillId="0" borderId="7" xfId="0" applyFont="1" applyBorder="1" applyAlignment="1">
      <alignment horizontal="left" vertical="center" wrapText="1"/>
    </xf>
    <xf numFmtId="0" fontId="4" fillId="4" borderId="1" xfId="0" applyFont="1" applyFill="1" applyBorder="1" applyAlignment="1">
      <alignment horizontal="center" vertical="center" wrapText="1"/>
    </xf>
    <xf numFmtId="164" fontId="11" fillId="4" borderId="7" xfId="0" applyNumberFormat="1" applyFont="1" applyFill="1" applyBorder="1" applyAlignment="1">
      <alignment horizontal="center" vertical="center" wrapText="1"/>
    </xf>
    <xf numFmtId="1" fontId="9" fillId="4" borderId="8" xfId="0" applyNumberFormat="1" applyFont="1" applyFill="1" applyBorder="1" applyAlignment="1">
      <alignment horizontal="center" vertical="center" wrapText="1"/>
    </xf>
    <xf numFmtId="1" fontId="9" fillId="4" borderId="7"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 fontId="9" fillId="0" borderId="8" xfId="0" applyNumberFormat="1" applyFont="1" applyBorder="1" applyAlignment="1">
      <alignment horizontal="center" vertical="center" wrapText="1"/>
    </xf>
    <xf numFmtId="1" fontId="9" fillId="0" borderId="7"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9" fillId="0" borderId="9" xfId="0" applyNumberFormat="1" applyFont="1" applyBorder="1" applyAlignment="1">
      <alignment horizontal="center" vertical="center" wrapText="1"/>
    </xf>
    <xf numFmtId="0" fontId="9" fillId="4" borderId="1" xfId="0"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1" fontId="9" fillId="0" borderId="1" xfId="0" applyNumberFormat="1" applyFont="1" applyBorder="1" applyAlignment="1">
      <alignment horizontal="center" vertical="center" wrapText="1"/>
    </xf>
    <xf numFmtId="1" fontId="9" fillId="4" borderId="9" xfId="0" applyNumberFormat="1" applyFont="1" applyFill="1" applyBorder="1" applyAlignment="1">
      <alignment horizontal="center" vertical="center" wrapText="1"/>
    </xf>
    <xf numFmtId="1" fontId="9" fillId="4" borderId="13" xfId="0" applyNumberFormat="1"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15" fillId="0" borderId="1" xfId="0" applyFont="1" applyBorder="1" applyAlignment="1">
      <alignment horizontal="center" vertical="center" wrapText="1"/>
    </xf>
    <xf numFmtId="164" fontId="18" fillId="0" borderId="7" xfId="0" applyNumberFormat="1" applyFont="1" applyBorder="1" applyAlignment="1">
      <alignment horizontal="center" vertical="center" wrapText="1"/>
    </xf>
    <xf numFmtId="1" fontId="17" fillId="4" borderId="8" xfId="0" applyNumberFormat="1" applyFont="1" applyFill="1" applyBorder="1" applyAlignment="1">
      <alignment horizontal="center" vertical="center" wrapText="1"/>
    </xf>
    <xf numFmtId="1" fontId="17" fillId="0" borderId="7"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5" fillId="0" borderId="15" xfId="0" applyFont="1" applyBorder="1" applyAlignment="1">
      <alignment horizontal="center" vertical="center" wrapText="1"/>
    </xf>
    <xf numFmtId="1" fontId="17" fillId="4" borderId="7" xfId="0" applyNumberFormat="1" applyFont="1" applyFill="1" applyBorder="1" applyAlignment="1">
      <alignment horizontal="center" vertical="center" wrapText="1"/>
    </xf>
    <xf numFmtId="1" fontId="9" fillId="0" borderId="12" xfId="0" applyNumberFormat="1" applyFont="1" applyBorder="1" applyAlignment="1">
      <alignment horizontal="center" vertical="center" wrapText="1"/>
    </xf>
    <xf numFmtId="0" fontId="19" fillId="0" borderId="0" xfId="0" applyFont="1" applyAlignment="1">
      <alignment horizontal="center" vertical="center"/>
    </xf>
    <xf numFmtId="165" fontId="14" fillId="0" borderId="8" xfId="0" applyNumberFormat="1" applyFont="1" applyBorder="1" applyAlignment="1">
      <alignment horizontal="center" vertical="center"/>
    </xf>
    <xf numFmtId="0" fontId="19" fillId="0" borderId="7" xfId="0" applyFont="1" applyBorder="1" applyAlignment="1">
      <alignment horizontal="center" vertical="center"/>
    </xf>
    <xf numFmtId="0" fontId="0" fillId="4" borderId="7" xfId="0" applyFill="1" applyBorder="1" applyAlignment="1">
      <alignment horizontal="center" vertical="center" wrapText="1"/>
    </xf>
    <xf numFmtId="0" fontId="1" fillId="4" borderId="7" xfId="0" applyFont="1" applyFill="1" applyBorder="1" applyAlignment="1">
      <alignment horizontal="center" vertical="center"/>
    </xf>
    <xf numFmtId="165" fontId="0" fillId="0" borderId="1" xfId="0" applyNumberFormat="1" applyBorder="1" applyAlignment="1">
      <alignment horizontal="center" vertical="center"/>
    </xf>
    <xf numFmtId="165" fontId="5" fillId="3" borderId="5" xfId="0" applyNumberFormat="1" applyFont="1" applyFill="1" applyBorder="1" applyAlignment="1">
      <alignment horizontal="center" vertical="center" wrapText="1"/>
    </xf>
    <xf numFmtId="165" fontId="13" fillId="0" borderId="1" xfId="0" applyNumberFormat="1" applyFont="1" applyBorder="1" applyAlignment="1">
      <alignment horizontal="center" vertical="center"/>
    </xf>
    <xf numFmtId="0" fontId="13" fillId="0" borderId="7" xfId="0" applyFont="1" applyBorder="1" applyAlignment="1">
      <alignment horizontal="center" vertical="center" wrapText="1"/>
    </xf>
    <xf numFmtId="0" fontId="20" fillId="0" borderId="7" xfId="0" applyFont="1" applyBorder="1" applyAlignment="1">
      <alignment horizontal="center" vertical="center"/>
    </xf>
    <xf numFmtId="166" fontId="20" fillId="0" borderId="7" xfId="0" applyNumberFormat="1" applyFont="1" applyBorder="1" applyAlignment="1">
      <alignment horizontal="center" vertical="center"/>
    </xf>
    <xf numFmtId="0" fontId="20" fillId="4" borderId="7" xfId="0" applyFont="1" applyFill="1" applyBorder="1" applyAlignment="1">
      <alignment horizontal="center" vertical="center"/>
    </xf>
    <xf numFmtId="0" fontId="8" fillId="0" borderId="3" xfId="1" applyFont="1" applyBorder="1" applyAlignment="1">
      <alignment horizontal="center" vertical="center"/>
    </xf>
    <xf numFmtId="0" fontId="4" fillId="4" borderId="7" xfId="0" applyFont="1" applyFill="1" applyBorder="1" applyAlignment="1">
      <alignment horizontal="left" vertical="center" wrapText="1"/>
    </xf>
    <xf numFmtId="0" fontId="21" fillId="4" borderId="3" xfId="0" applyFont="1" applyFill="1" applyBorder="1" applyAlignment="1">
      <alignment horizontal="center" vertical="center" wrapText="1"/>
    </xf>
    <xf numFmtId="168" fontId="4" fillId="4" borderId="3" xfId="0" applyNumberFormat="1" applyFont="1" applyFill="1" applyBorder="1" applyAlignment="1">
      <alignment horizontal="center" vertical="center"/>
    </xf>
    <xf numFmtId="168" fontId="22" fillId="4" borderId="3" xfId="1" applyNumberForma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4" xfId="0" applyFont="1" applyFill="1" applyBorder="1" applyAlignment="1">
      <alignment vertical="center" wrapText="1"/>
    </xf>
    <xf numFmtId="0" fontId="5" fillId="3" borderId="16" xfId="0" applyFont="1" applyFill="1" applyBorder="1" applyAlignment="1">
      <alignment vertical="center" wrapText="1"/>
    </xf>
    <xf numFmtId="0" fontId="14" fillId="0" borderId="6" xfId="0" applyFont="1" applyBorder="1" applyAlignment="1">
      <alignment horizontal="center" vertical="center" wrapText="1"/>
    </xf>
    <xf numFmtId="168" fontId="4" fillId="0" borderId="6" xfId="0" applyNumberFormat="1" applyFont="1" applyBorder="1" applyAlignment="1">
      <alignment horizontal="center" vertical="center"/>
    </xf>
    <xf numFmtId="0" fontId="8" fillId="0" borderId="6" xfId="1" applyFont="1" applyBorder="1" applyAlignment="1">
      <alignment horizontal="center" vertical="center"/>
    </xf>
    <xf numFmtId="0" fontId="9" fillId="0" borderId="6" xfId="0" applyFont="1" applyBorder="1" applyAlignment="1">
      <alignment horizontal="left" vertical="center" wrapText="1"/>
    </xf>
    <xf numFmtId="168" fontId="4" fillId="0" borderId="7" xfId="0" applyNumberFormat="1" applyFont="1" applyBorder="1" applyAlignment="1">
      <alignment horizontal="center" vertical="center"/>
    </xf>
    <xf numFmtId="168" fontId="4" fillId="4" borderId="7" xfId="0" applyNumberFormat="1" applyFont="1" applyFill="1" applyBorder="1" applyAlignment="1">
      <alignment horizontal="center" vertical="center"/>
    </xf>
    <xf numFmtId="168" fontId="8" fillId="0" borderId="7" xfId="1" applyNumberFormat="1" applyFont="1" applyBorder="1" applyAlignment="1">
      <alignment horizontal="center" vertical="center"/>
    </xf>
    <xf numFmtId="168" fontId="8" fillId="4" borderId="7" xfId="1" applyNumberFormat="1" applyFont="1" applyFill="1" applyBorder="1" applyAlignment="1">
      <alignment horizontal="center" vertical="center"/>
    </xf>
    <xf numFmtId="0" fontId="14" fillId="0" borderId="7" xfId="0" applyFont="1" applyBorder="1" applyAlignment="1">
      <alignment horizontal="center" vertical="center" wrapText="1"/>
    </xf>
    <xf numFmtId="168" fontId="8" fillId="4" borderId="3" xfId="1" applyNumberFormat="1" applyFont="1" applyFill="1" applyBorder="1" applyAlignment="1">
      <alignment horizontal="center" vertical="center"/>
    </xf>
    <xf numFmtId="0" fontId="9" fillId="4" borderId="3"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4" borderId="7"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4" fillId="4" borderId="6" xfId="0" applyNumberFormat="1" applyFont="1" applyFill="1" applyBorder="1" applyAlignment="1">
      <alignment horizontal="center" vertical="center"/>
    </xf>
    <xf numFmtId="0" fontId="8" fillId="4" borderId="6" xfId="1"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6" xfId="0" applyFont="1" applyFill="1" applyBorder="1" applyAlignment="1">
      <alignment horizontal="center" vertical="center" wrapText="1"/>
    </xf>
    <xf numFmtId="0" fontId="8" fillId="4" borderId="6" xfId="1" applyFont="1" applyFill="1" applyBorder="1" applyAlignment="1">
      <alignment horizontal="center" vertical="center" wrapText="1"/>
    </xf>
    <xf numFmtId="168" fontId="4" fillId="0" borderId="3" xfId="0" applyNumberFormat="1" applyFont="1" applyBorder="1" applyAlignment="1">
      <alignment horizontal="center" vertical="center"/>
    </xf>
    <xf numFmtId="0" fontId="23" fillId="0" borderId="7" xfId="0" applyFont="1" applyBorder="1" applyAlignment="1">
      <alignment horizontal="left" vertical="center" wrapText="1"/>
    </xf>
    <xf numFmtId="0" fontId="21" fillId="0" borderId="7" xfId="0" applyFont="1" applyBorder="1" applyAlignment="1">
      <alignment horizontal="center" vertical="center" wrapText="1"/>
    </xf>
    <xf numFmtId="168" fontId="22" fillId="0" borderId="3" xfId="1" applyNumberFormat="1" applyBorder="1" applyAlignment="1">
      <alignment horizontal="center" vertical="center" wrapText="1"/>
    </xf>
    <xf numFmtId="0" fontId="21" fillId="4" borderId="6" xfId="0" applyFont="1" applyFill="1" applyBorder="1" applyAlignment="1">
      <alignment horizontal="center" vertical="center" wrapText="1"/>
    </xf>
    <xf numFmtId="168" fontId="8" fillId="4" borderId="6" xfId="1" applyNumberFormat="1" applyFont="1" applyFill="1" applyBorder="1" applyAlignment="1">
      <alignment horizontal="center" vertical="center"/>
    </xf>
    <xf numFmtId="168" fontId="8" fillId="4" borderId="7" xfId="1" applyNumberFormat="1" applyFont="1" applyFill="1" applyBorder="1" applyAlignment="1">
      <alignment horizontal="center" vertical="center" wrapText="1"/>
    </xf>
    <xf numFmtId="0" fontId="21" fillId="4" borderId="7" xfId="0" applyFont="1" applyFill="1" applyBorder="1" applyAlignment="1">
      <alignment horizontal="center" vertical="center" wrapText="1"/>
    </xf>
    <xf numFmtId="168" fontId="22" fillId="4" borderId="7" xfId="1" applyNumberFormat="1" applyFill="1" applyBorder="1" applyAlignment="1">
      <alignment horizontal="center" vertical="center" wrapText="1"/>
    </xf>
    <xf numFmtId="0" fontId="7" fillId="3" borderId="17" xfId="0" applyFont="1" applyFill="1" applyBorder="1" applyAlignment="1">
      <alignment vertical="center"/>
    </xf>
    <xf numFmtId="0" fontId="7" fillId="3" borderId="16" xfId="0" applyFont="1" applyFill="1" applyBorder="1" applyAlignment="1">
      <alignment horizontal="center" vertical="center" wrapText="1"/>
    </xf>
    <xf numFmtId="0" fontId="7" fillId="3" borderId="16" xfId="0" applyFont="1" applyFill="1" applyBorder="1" applyAlignment="1">
      <alignment vertical="center" wrapText="1"/>
    </xf>
    <xf numFmtId="0" fontId="5" fillId="3" borderId="16" xfId="0" applyFont="1" applyFill="1" applyBorder="1" applyAlignment="1">
      <alignment horizontal="center" vertical="center" wrapText="1"/>
    </xf>
    <xf numFmtId="0" fontId="0" fillId="4" borderId="7" xfId="0" applyFill="1" applyBorder="1"/>
    <xf numFmtId="0" fontId="14" fillId="0" borderId="7" xfId="0" applyFont="1" applyBorder="1" applyAlignment="1">
      <alignment horizontal="left" vertical="center" wrapText="1"/>
    </xf>
    <xf numFmtId="0" fontId="21" fillId="0" borderId="6" xfId="0" applyFont="1" applyBorder="1" applyAlignment="1">
      <alignment horizontal="center" vertical="center" wrapText="1"/>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6" xfId="0" applyFont="1" applyBorder="1" applyAlignment="1">
      <alignment horizontal="center" vertical="center" wrapText="1"/>
    </xf>
    <xf numFmtId="0" fontId="22" fillId="0" borderId="6" xfId="1" applyBorder="1" applyAlignment="1">
      <alignment horizontal="center" vertical="center" wrapText="1"/>
    </xf>
    <xf numFmtId="0" fontId="9" fillId="0" borderId="8" xfId="0" applyFont="1" applyBorder="1" applyAlignment="1">
      <alignment horizontal="left" vertical="center" wrapText="1"/>
    </xf>
    <xf numFmtId="0" fontId="9" fillId="0" borderId="11" xfId="0" applyFont="1" applyBorder="1" applyAlignment="1">
      <alignment horizontal="center" vertical="center" wrapText="1"/>
    </xf>
    <xf numFmtId="1" fontId="9" fillId="0" borderId="18" xfId="0" applyNumberFormat="1" applyFont="1" applyBorder="1" applyAlignment="1">
      <alignment horizontal="center" vertical="center" wrapText="1"/>
    </xf>
    <xf numFmtId="1" fontId="9" fillId="0" borderId="14" xfId="0" applyNumberFormat="1" applyFont="1" applyBorder="1" applyAlignment="1">
      <alignment horizontal="center" vertical="center" wrapText="1"/>
    </xf>
    <xf numFmtId="167" fontId="24" fillId="0" borderId="8" xfId="0" applyNumberFormat="1" applyFont="1" applyBorder="1" applyAlignment="1">
      <alignment horizontal="center" vertical="center"/>
    </xf>
    <xf numFmtId="164" fontId="11" fillId="0" borderId="3"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0" fontId="9" fillId="4" borderId="11" xfId="0" applyFont="1" applyFill="1" applyBorder="1" applyAlignment="1">
      <alignment horizontal="center" vertical="center" wrapText="1"/>
    </xf>
    <xf numFmtId="164" fontId="11" fillId="4" borderId="3" xfId="0" applyNumberFormat="1" applyFont="1" applyFill="1" applyBorder="1" applyAlignment="1">
      <alignment horizontal="center" vertical="center" wrapText="1"/>
    </xf>
    <xf numFmtId="165" fontId="14" fillId="4" borderId="12" xfId="0" applyNumberFormat="1" applyFont="1" applyFill="1" applyBorder="1" applyAlignment="1">
      <alignment vertical="center"/>
    </xf>
    <xf numFmtId="0" fontId="14" fillId="4" borderId="3" xfId="0" applyFont="1" applyFill="1" applyBorder="1" applyAlignment="1">
      <alignment horizontal="center" vertical="center"/>
    </xf>
    <xf numFmtId="0" fontId="9" fillId="0" borderId="9" xfId="0" applyFont="1" applyBorder="1" applyAlignment="1">
      <alignment horizontal="center" vertical="center" wrapText="1"/>
    </xf>
    <xf numFmtId="164" fontId="11" fillId="0" borderId="6" xfId="0" applyNumberFormat="1" applyFont="1" applyBorder="1" applyAlignment="1">
      <alignment horizontal="center" vertical="center" wrapText="1"/>
    </xf>
    <xf numFmtId="165" fontId="14" fillId="0" borderId="13" xfId="0" applyNumberFormat="1" applyFont="1" applyBorder="1" applyAlignment="1">
      <alignment vertical="center"/>
    </xf>
    <xf numFmtId="0" fontId="24" fillId="0" borderId="0" xfId="0" applyFont="1" applyAlignment="1">
      <alignment horizontal="center" vertical="center" wrapText="1" shrinkToFit="1"/>
    </xf>
    <xf numFmtId="0" fontId="25" fillId="0" borderId="15" xfId="0" applyFont="1" applyBorder="1" applyAlignment="1">
      <alignment horizontal="center" vertical="center"/>
    </xf>
    <xf numFmtId="165" fontId="14" fillId="0" borderId="8" xfId="0" applyNumberFormat="1" applyFont="1" applyBorder="1" applyAlignment="1">
      <alignment vertical="center"/>
    </xf>
    <xf numFmtId="0" fontId="25" fillId="0" borderId="7" xfId="0" applyFont="1" applyBorder="1" applyAlignment="1">
      <alignment horizontal="center" vertical="center"/>
    </xf>
    <xf numFmtId="0" fontId="0" fillId="0" borderId="8" xfId="0" applyBorder="1" applyAlignment="1">
      <alignment horizontal="center" vertical="center"/>
    </xf>
    <xf numFmtId="165" fontId="14" fillId="4" borderId="8" xfId="0" applyNumberFormat="1" applyFont="1" applyFill="1" applyBorder="1" applyAlignment="1">
      <alignment vertical="center"/>
    </xf>
    <xf numFmtId="0" fontId="25" fillId="4" borderId="7" xfId="0" applyFont="1" applyFill="1" applyBorder="1" applyAlignment="1">
      <alignment horizontal="center" vertical="center"/>
    </xf>
    <xf numFmtId="0" fontId="0" fillId="4" borderId="8" xfId="0" applyFill="1" applyBorder="1" applyAlignment="1">
      <alignment horizontal="center" vertical="center"/>
    </xf>
    <xf numFmtId="0" fontId="25" fillId="4" borderId="3" xfId="0" applyFont="1" applyFill="1" applyBorder="1" applyAlignment="1">
      <alignment horizontal="center" vertical="center"/>
    </xf>
    <xf numFmtId="0" fontId="0" fillId="4" borderId="12" xfId="0" applyFill="1" applyBorder="1" applyAlignment="1">
      <alignment horizontal="center" vertical="center"/>
    </xf>
    <xf numFmtId="0" fontId="5" fillId="3" borderId="19" xfId="0" applyFont="1" applyFill="1" applyBorder="1" applyAlignment="1">
      <alignment vertical="center" wrapText="1"/>
    </xf>
    <xf numFmtId="0" fontId="9" fillId="4" borderId="9" xfId="0" applyFont="1" applyFill="1" applyBorder="1" applyAlignment="1">
      <alignment horizontal="center" vertical="center" wrapText="1"/>
    </xf>
    <xf numFmtId="164" fontId="11" fillId="4" borderId="6" xfId="0" applyNumberFormat="1" applyFont="1" applyFill="1" applyBorder="1" applyAlignment="1">
      <alignment horizontal="center" vertical="center" wrapText="1"/>
    </xf>
    <xf numFmtId="0" fontId="0" fillId="4" borderId="6" xfId="0" applyFill="1" applyBorder="1" applyAlignment="1">
      <alignment horizontal="center" vertical="center"/>
    </xf>
    <xf numFmtId="0" fontId="24" fillId="4" borderId="7" xfId="0" applyFont="1" applyFill="1" applyBorder="1" applyAlignment="1">
      <alignment horizontal="center" vertical="center" wrapText="1" shrinkToFit="1"/>
    </xf>
    <xf numFmtId="0" fontId="0" fillId="4" borderId="3" xfId="0" applyFill="1" applyBorder="1" applyAlignment="1">
      <alignment horizontal="center" vertical="center"/>
    </xf>
    <xf numFmtId="0" fontId="24" fillId="0" borderId="0" xfId="0" applyFont="1" applyAlignment="1">
      <alignment vertical="center" wrapText="1"/>
    </xf>
    <xf numFmtId="0" fontId="24" fillId="0" borderId="7" xfId="0" applyFont="1" applyBorder="1" applyAlignment="1">
      <alignment vertical="center" wrapText="1"/>
    </xf>
    <xf numFmtId="0" fontId="5" fillId="3" borderId="20" xfId="0" applyFont="1" applyFill="1" applyBorder="1" applyAlignment="1">
      <alignment vertical="center" wrapText="1"/>
    </xf>
    <xf numFmtId="0" fontId="0" fillId="4" borderId="13" xfId="0" applyFill="1" applyBorder="1" applyAlignment="1">
      <alignment horizontal="center" vertical="center"/>
    </xf>
    <xf numFmtId="167" fontId="24" fillId="4" borderId="0" xfId="0" applyNumberFormat="1" applyFont="1" applyFill="1" applyAlignment="1">
      <alignment horizontal="center" vertical="center"/>
    </xf>
    <xf numFmtId="0" fontId="26" fillId="0" borderId="7" xfId="0" applyFont="1" applyBorder="1" applyAlignment="1">
      <alignment horizontal="center" vertical="center" wrapText="1"/>
    </xf>
    <xf numFmtId="165" fontId="4" fillId="0" borderId="7" xfId="0" applyNumberFormat="1" applyFont="1" applyBorder="1" applyAlignment="1">
      <alignment horizontal="center" vertical="center" wrapText="1"/>
    </xf>
    <xf numFmtId="0" fontId="26" fillId="0" borderId="3" xfId="0" applyFont="1" applyBorder="1" applyAlignment="1">
      <alignment horizontal="center" vertical="center" wrapText="1"/>
    </xf>
    <xf numFmtId="165" fontId="4" fillId="0" borderId="3" xfId="0" applyNumberFormat="1" applyFont="1" applyBorder="1" applyAlignment="1">
      <alignment horizontal="center" vertical="center" wrapText="1"/>
    </xf>
    <xf numFmtId="0" fontId="14" fillId="0" borderId="7" xfId="0" applyFont="1" applyBorder="1" applyAlignment="1">
      <alignment horizontal="center" vertical="center"/>
    </xf>
    <xf numFmtId="165" fontId="0" fillId="0" borderId="1" xfId="0" applyNumberFormat="1" applyBorder="1" applyAlignment="1">
      <alignment vertical="center"/>
    </xf>
    <xf numFmtId="165" fontId="0" fillId="0" borderId="11" xfId="0" applyNumberFormat="1" applyBorder="1" applyAlignment="1">
      <alignment vertical="center"/>
    </xf>
    <xf numFmtId="0" fontId="0" fillId="0" borderId="3" xfId="0" applyBorder="1" applyAlignment="1">
      <alignment horizontal="center" vertical="center" wrapText="1"/>
    </xf>
    <xf numFmtId="165" fontId="0" fillId="4" borderId="11" xfId="0" applyNumberFormat="1" applyFill="1" applyBorder="1" applyAlignment="1">
      <alignment vertical="center"/>
    </xf>
    <xf numFmtId="0" fontId="5" fillId="3" borderId="22" xfId="0" applyFont="1" applyFill="1" applyBorder="1" applyAlignment="1">
      <alignment vertical="center" wrapText="1"/>
    </xf>
    <xf numFmtId="165" fontId="0" fillId="0" borderId="9" xfId="0" applyNumberFormat="1" applyBorder="1" applyAlignment="1">
      <alignment vertical="center"/>
    </xf>
    <xf numFmtId="165" fontId="0" fillId="4" borderId="1" xfId="0" applyNumberFormat="1" applyFill="1" applyBorder="1" applyAlignment="1">
      <alignment vertical="center"/>
    </xf>
    <xf numFmtId="0" fontId="0" fillId="4" borderId="3" xfId="0" applyFill="1" applyBorder="1" applyAlignment="1">
      <alignment horizontal="center" vertical="center" wrapText="1"/>
    </xf>
    <xf numFmtId="0" fontId="0" fillId="0" borderId="22" xfId="0" applyBorder="1"/>
    <xf numFmtId="165" fontId="0" fillId="4" borderId="9" xfId="0" applyNumberFormat="1" applyFill="1" applyBorder="1" applyAlignment="1">
      <alignment horizontal="center" vertical="center"/>
    </xf>
    <xf numFmtId="0" fontId="0" fillId="4" borderId="6" xfId="0" applyFill="1" applyBorder="1" applyAlignment="1">
      <alignment horizontal="center" vertical="center" wrapText="1"/>
    </xf>
    <xf numFmtId="165" fontId="0" fillId="4" borderId="9" xfId="0" applyNumberFormat="1" applyFill="1" applyBorder="1" applyAlignment="1">
      <alignment vertical="center"/>
    </xf>
    <xf numFmtId="165" fontId="0" fillId="4" borderId="7" xfId="0" applyNumberFormat="1" applyFill="1" applyBorder="1" applyAlignment="1">
      <alignment vertical="center"/>
    </xf>
    <xf numFmtId="0" fontId="5" fillId="3" borderId="23" xfId="0" applyFont="1" applyFill="1" applyBorder="1" applyAlignment="1">
      <alignment vertical="center" wrapText="1"/>
    </xf>
    <xf numFmtId="165" fontId="0" fillId="0" borderId="7" xfId="0" applyNumberFormat="1" applyBorder="1"/>
    <xf numFmtId="0" fontId="0" fillId="0" borderId="7" xfId="0" applyBorder="1"/>
    <xf numFmtId="165" fontId="0" fillId="0" borderId="3" xfId="0" applyNumberFormat="1" applyBorder="1"/>
    <xf numFmtId="0" fontId="0" fillId="0" borderId="15" xfId="0" applyBorder="1" applyAlignment="1">
      <alignment horizontal="center" vertical="center"/>
    </xf>
    <xf numFmtId="0" fontId="0" fillId="0" borderId="3" xfId="0" applyBorder="1"/>
    <xf numFmtId="0" fontId="4" fillId="0" borderId="0" xfId="0" applyFont="1"/>
    <xf numFmtId="0" fontId="8" fillId="0" borderId="8" xfId="1" applyFont="1" applyBorder="1" applyAlignment="1">
      <alignment horizontal="center" vertical="center" wrapText="1"/>
    </xf>
    <xf numFmtId="0" fontId="8" fillId="0" borderId="8" xfId="1" applyFont="1" applyBorder="1" applyAlignment="1">
      <alignment horizontal="center" vertical="center"/>
    </xf>
    <xf numFmtId="0" fontId="8" fillId="0" borderId="12" xfId="1" applyFont="1" applyBorder="1" applyAlignment="1">
      <alignment horizontal="center" vertical="center"/>
    </xf>
    <xf numFmtId="0" fontId="9" fillId="0" borderId="12" xfId="0" applyFont="1" applyBorder="1" applyAlignment="1">
      <alignment horizontal="left" vertical="center" wrapText="1"/>
    </xf>
    <xf numFmtId="0" fontId="9" fillId="9" borderId="5" xfId="0" applyFont="1" applyFill="1" applyBorder="1" applyAlignment="1">
      <alignment vertical="center" wrapText="1"/>
    </xf>
    <xf numFmtId="0" fontId="9" fillId="9" borderId="5" xfId="0" applyFont="1" applyFill="1" applyBorder="1" applyAlignment="1">
      <alignment horizontal="center" vertical="center" wrapText="1"/>
    </xf>
    <xf numFmtId="0" fontId="9" fillId="0" borderId="15" xfId="0" applyFont="1" applyBorder="1" applyAlignment="1">
      <alignment horizontal="center" vertical="center" wrapText="1"/>
    </xf>
    <xf numFmtId="0" fontId="8" fillId="0" borderId="15" xfId="1" applyFont="1" applyBorder="1" applyAlignment="1">
      <alignment horizontal="center" vertical="center"/>
    </xf>
    <xf numFmtId="0" fontId="9" fillId="0" borderId="15" xfId="0" applyFont="1" applyBorder="1" applyAlignment="1">
      <alignment horizontal="left" vertical="center" wrapText="1"/>
    </xf>
    <xf numFmtId="0" fontId="22" fillId="0" borderId="7" xfId="1" applyBorder="1" applyAlignment="1">
      <alignment horizontal="center" vertical="center" wrapText="1"/>
    </xf>
    <xf numFmtId="0" fontId="4" fillId="4" borderId="6" xfId="0" applyFont="1" applyFill="1" applyBorder="1" applyAlignment="1">
      <alignment horizontal="center" vertical="center"/>
    </xf>
    <xf numFmtId="0" fontId="4" fillId="4" borderId="15"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2" fillId="4" borderId="7" xfId="1" applyFill="1" applyBorder="1" applyAlignment="1">
      <alignment horizontal="center" vertical="center" wrapText="1"/>
    </xf>
    <xf numFmtId="0" fontId="5" fillId="3" borderId="0" xfId="0" applyFont="1" applyFill="1" applyAlignment="1">
      <alignment horizontal="center" vertical="center" wrapText="1"/>
    </xf>
    <xf numFmtId="0" fontId="5" fillId="3" borderId="24" xfId="0" applyFont="1" applyFill="1" applyBorder="1" applyAlignment="1">
      <alignment horizontal="center" vertical="center" wrapText="1"/>
    </xf>
    <xf numFmtId="0" fontId="24" fillId="0" borderId="7" xfId="0" applyFont="1" applyBorder="1" applyAlignment="1">
      <alignment horizontal="center" vertical="center"/>
    </xf>
    <xf numFmtId="0" fontId="4" fillId="0" borderId="11" xfId="0" applyFont="1" applyBorder="1" applyAlignment="1">
      <alignment horizontal="center" vertical="center" wrapText="1"/>
    </xf>
    <xf numFmtId="0" fontId="24" fillId="0" borderId="3" xfId="0" applyFont="1" applyBorder="1" applyAlignment="1">
      <alignment horizontal="center" vertical="center"/>
    </xf>
    <xf numFmtId="0" fontId="9" fillId="9" borderId="19" xfId="0" applyFont="1" applyFill="1" applyBorder="1" applyAlignment="1">
      <alignment vertical="center" wrapText="1"/>
    </xf>
    <xf numFmtId="0" fontId="24" fillId="4" borderId="6" xfId="0" applyFont="1" applyFill="1" applyBorder="1" applyAlignment="1">
      <alignment horizontal="center" vertical="center" wrapText="1"/>
    </xf>
    <xf numFmtId="0" fontId="9" fillId="0" borderId="14" xfId="0" applyFont="1" applyBorder="1" applyAlignment="1">
      <alignment horizontal="center" vertical="center" wrapText="1"/>
    </xf>
    <xf numFmtId="1" fontId="9" fillId="0" borderId="15" xfId="0" applyNumberFormat="1" applyFont="1" applyBorder="1" applyAlignment="1">
      <alignment horizontal="center" vertical="center" wrapText="1"/>
    </xf>
    <xf numFmtId="0" fontId="24" fillId="0" borderId="15" xfId="0" applyFont="1" applyBorder="1" applyAlignment="1">
      <alignment horizontal="center" vertical="center" wrapText="1"/>
    </xf>
    <xf numFmtId="0" fontId="24" fillId="0" borderId="7" xfId="0" applyFont="1" applyBorder="1" applyAlignment="1">
      <alignment horizontal="center" vertical="center" wrapText="1"/>
    </xf>
    <xf numFmtId="1" fontId="9" fillId="4" borderId="3" xfId="0" applyNumberFormat="1" applyFont="1" applyFill="1" applyBorder="1" applyAlignment="1">
      <alignment horizontal="center" vertical="center" wrapText="1"/>
    </xf>
    <xf numFmtId="1" fontId="14" fillId="0" borderId="8"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65" fontId="0" fillId="0" borderId="11" xfId="0" applyNumberFormat="1" applyBorder="1" applyAlignment="1">
      <alignment horizontal="center" vertical="center"/>
    </xf>
    <xf numFmtId="0" fontId="4" fillId="0" borderId="3" xfId="0" applyFont="1" applyBorder="1" applyAlignment="1">
      <alignment horizontal="center" vertical="center"/>
    </xf>
    <xf numFmtId="0" fontId="9" fillId="9" borderId="22" xfId="0" applyFont="1" applyFill="1" applyBorder="1" applyAlignment="1">
      <alignment vertical="center" wrapText="1"/>
    </xf>
    <xf numFmtId="0" fontId="4" fillId="4" borderId="0" xfId="0" applyFont="1" applyFill="1"/>
    <xf numFmtId="165" fontId="0" fillId="0" borderId="14" xfId="0" applyNumberFormat="1" applyBorder="1" applyAlignment="1">
      <alignment horizontal="center" vertical="center"/>
    </xf>
    <xf numFmtId="0" fontId="4" fillId="0" borderId="15" xfId="0" applyFont="1" applyBorder="1" applyAlignment="1">
      <alignment horizontal="center" vertical="center"/>
    </xf>
    <xf numFmtId="165" fontId="0" fillId="0" borderId="7" xfId="0" applyNumberFormat="1" applyBorder="1" applyAlignment="1">
      <alignment horizontal="center" vertical="center"/>
    </xf>
    <xf numFmtId="0" fontId="4" fillId="4" borderId="3" xfId="0" applyFont="1" applyFill="1" applyBorder="1" applyAlignment="1">
      <alignment horizontal="center" vertical="center"/>
    </xf>
    <xf numFmtId="165" fontId="0" fillId="4" borderId="3" xfId="0" applyNumberFormat="1" applyFill="1" applyBorder="1" applyAlignment="1">
      <alignment horizontal="center" vertical="center"/>
    </xf>
    <xf numFmtId="165" fontId="4" fillId="0" borderId="1" xfId="0" applyNumberFormat="1" applyFont="1" applyBorder="1" applyAlignment="1">
      <alignment horizontal="center" vertical="center"/>
    </xf>
    <xf numFmtId="165" fontId="4" fillId="4" borderId="1" xfId="0" applyNumberFormat="1" applyFont="1" applyFill="1" applyBorder="1" applyAlignment="1">
      <alignment horizontal="left" vertical="center" wrapText="1"/>
    </xf>
    <xf numFmtId="165" fontId="4" fillId="4" borderId="1" xfId="0" applyNumberFormat="1" applyFont="1" applyFill="1" applyBorder="1" applyAlignment="1">
      <alignment horizontal="center" vertical="center"/>
    </xf>
    <xf numFmtId="165" fontId="4" fillId="4" borderId="1" xfId="0" applyNumberFormat="1" applyFont="1" applyFill="1" applyBorder="1" applyAlignment="1">
      <alignment vertical="center"/>
    </xf>
    <xf numFmtId="168" fontId="22" fillId="0" borderId="7" xfId="1" applyNumberFormat="1" applyBorder="1" applyAlignment="1">
      <alignment horizontal="center" vertical="center" wrapText="1"/>
    </xf>
    <xf numFmtId="0" fontId="5" fillId="3" borderId="24" xfId="0" applyFont="1" applyFill="1" applyBorder="1" applyAlignment="1">
      <alignment vertical="center" wrapText="1"/>
    </xf>
    <xf numFmtId="0" fontId="0" fillId="0" borderId="20" xfId="0" applyBorder="1" applyAlignment="1">
      <alignment horizontal="left" vertical="center" wrapText="1"/>
    </xf>
    <xf numFmtId="0" fontId="29" fillId="4" borderId="7" xfId="0" applyFont="1" applyFill="1" applyBorder="1" applyAlignment="1">
      <alignment horizontal="left" vertical="center" wrapText="1"/>
    </xf>
    <xf numFmtId="0" fontId="30" fillId="0" borderId="7" xfId="0" applyFont="1" applyBorder="1" applyAlignment="1">
      <alignment horizontal="center" vertical="center" wrapText="1"/>
    </xf>
    <xf numFmtId="0" fontId="31" fillId="0" borderId="7" xfId="1" applyFont="1" applyBorder="1" applyAlignment="1">
      <alignment horizontal="center" vertical="center" wrapText="1"/>
    </xf>
    <xf numFmtId="49" fontId="30" fillId="0" borderId="7" xfId="0" applyNumberFormat="1" applyFont="1" applyBorder="1" applyAlignment="1">
      <alignment horizontal="left" vertical="center" wrapText="1"/>
    </xf>
    <xf numFmtId="0" fontId="13" fillId="0" borderId="7" xfId="0" applyFont="1" applyBorder="1"/>
    <xf numFmtId="0" fontId="32" fillId="0" borderId="7" xfId="0" applyFont="1" applyBorder="1" applyAlignment="1">
      <alignment horizontal="center" vertical="center" wrapText="1"/>
    </xf>
    <xf numFmtId="0" fontId="29" fillId="4" borderId="7" xfId="0" applyFont="1" applyFill="1" applyBorder="1" applyAlignment="1">
      <alignment horizontal="left" vertical="top" wrapText="1"/>
    </xf>
    <xf numFmtId="0" fontId="33" fillId="2" borderId="26" xfId="0" applyFont="1" applyFill="1" applyBorder="1" applyAlignment="1">
      <alignment vertical="center"/>
    </xf>
    <xf numFmtId="0" fontId="33" fillId="2" borderId="27" xfId="0" applyFont="1" applyFill="1" applyBorder="1" applyAlignment="1">
      <alignment horizontal="center" vertical="center" wrapText="1"/>
    </xf>
    <xf numFmtId="0" fontId="33" fillId="2" borderId="27" xfId="0" applyFont="1" applyFill="1" applyBorder="1" applyAlignment="1">
      <alignment vertical="center"/>
    </xf>
    <xf numFmtId="0" fontId="33" fillId="2" borderId="0" xfId="0" applyFont="1" applyFill="1" applyAlignment="1">
      <alignment horizontal="center" vertical="center" wrapText="1"/>
    </xf>
    <xf numFmtId="0" fontId="33" fillId="2" borderId="0" xfId="0" applyFont="1" applyFill="1" applyAlignment="1">
      <alignment vertical="center" wrapText="1"/>
    </xf>
    <xf numFmtId="0" fontId="4" fillId="0" borderId="7" xfId="0" applyFont="1" applyBorder="1" applyAlignment="1">
      <alignment vertical="center" wrapText="1"/>
    </xf>
    <xf numFmtId="49" fontId="4" fillId="0" borderId="0" xfId="0" applyNumberFormat="1" applyFont="1" applyAlignment="1">
      <alignment horizontal="left" vertical="center" wrapText="1"/>
    </xf>
    <xf numFmtId="0" fontId="5" fillId="3" borderId="3" xfId="0" applyFont="1" applyFill="1" applyBorder="1" applyAlignment="1">
      <alignment vertical="center" wrapText="1"/>
    </xf>
    <xf numFmtId="0" fontId="34" fillId="0" borderId="7" xfId="0" applyFont="1" applyBorder="1" applyAlignment="1">
      <alignment horizontal="center" vertical="center"/>
    </xf>
    <xf numFmtId="0" fontId="36" fillId="0" borderId="7" xfId="0" applyFont="1" applyBorder="1" applyAlignment="1">
      <alignment horizontal="center" vertical="center"/>
    </xf>
    <xf numFmtId="0" fontId="30" fillId="0" borderId="1" xfId="0" applyFont="1" applyBorder="1" applyAlignment="1">
      <alignment horizontal="center" vertical="center" wrapText="1"/>
    </xf>
    <xf numFmtId="164" fontId="35" fillId="0" borderId="7" xfId="0" applyNumberFormat="1" applyFont="1" applyBorder="1" applyAlignment="1">
      <alignment horizontal="center" vertical="center" wrapText="1"/>
    </xf>
    <xf numFmtId="1" fontId="29" fillId="0" borderId="8" xfId="0" applyNumberFormat="1" applyFont="1" applyBorder="1" applyAlignment="1">
      <alignment horizontal="center" vertical="center" wrapText="1"/>
    </xf>
    <xf numFmtId="1" fontId="29" fillId="0" borderId="7" xfId="0" applyNumberFormat="1" applyFont="1" applyBorder="1" applyAlignment="1">
      <alignment horizontal="center" vertical="center" wrapText="1"/>
    </xf>
    <xf numFmtId="164" fontId="35" fillId="10" borderId="3" xfId="0" applyNumberFormat="1" applyFont="1" applyFill="1" applyBorder="1" applyAlignment="1">
      <alignment horizontal="center" vertical="center" wrapText="1"/>
    </xf>
    <xf numFmtId="1" fontId="29" fillId="0" borderId="12" xfId="0" applyNumberFormat="1" applyFont="1" applyBorder="1" applyAlignment="1">
      <alignment horizontal="center" vertical="center" wrapText="1"/>
    </xf>
    <xf numFmtId="165" fontId="14"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165" fontId="4" fillId="0" borderId="7" xfId="0" applyNumberFormat="1" applyFont="1" applyBorder="1" applyAlignment="1">
      <alignment vertical="center" wrapText="1"/>
    </xf>
    <xf numFmtId="164" fontId="10" fillId="0" borderId="0" xfId="0" applyNumberFormat="1" applyFont="1" applyAlignment="1">
      <alignment horizontal="center" vertical="center" wrapText="1"/>
    </xf>
    <xf numFmtId="165" fontId="5" fillId="3" borderId="24" xfId="0" applyNumberFormat="1" applyFont="1" applyFill="1" applyBorder="1" applyAlignment="1">
      <alignment horizontal="center" vertical="center" wrapText="1"/>
    </xf>
    <xf numFmtId="165" fontId="5" fillId="3" borderId="24" xfId="0" applyNumberFormat="1" applyFont="1" applyFill="1" applyBorder="1" applyAlignment="1">
      <alignment vertical="center" wrapText="1"/>
    </xf>
    <xf numFmtId="165" fontId="0" fillId="0" borderId="3" xfId="0" applyNumberFormat="1" applyBorder="1" applyAlignment="1">
      <alignment horizontal="center" vertical="center"/>
    </xf>
    <xf numFmtId="0" fontId="36" fillId="0" borderId="3" xfId="0" applyFont="1" applyBorder="1" applyAlignment="1">
      <alignment horizontal="center" vertical="center"/>
    </xf>
    <xf numFmtId="0" fontId="36" fillId="0" borderId="11" xfId="0" applyFont="1" applyBorder="1" applyAlignment="1">
      <alignment horizontal="center" vertical="center" wrapText="1"/>
    </xf>
    <xf numFmtId="9" fontId="0" fillId="0" borderId="0" xfId="0" applyNumberFormat="1"/>
    <xf numFmtId="1" fontId="1" fillId="0" borderId="7" xfId="0" applyNumberFormat="1" applyFont="1" applyBorder="1" applyAlignment="1">
      <alignment horizontal="center" vertical="center"/>
    </xf>
    <xf numFmtId="165" fontId="36" fillId="0" borderId="1" xfId="0" applyNumberFormat="1" applyFont="1" applyBorder="1" applyAlignment="1">
      <alignment horizontal="center" vertical="center"/>
    </xf>
    <xf numFmtId="0" fontId="36" fillId="0" borderId="7" xfId="0" applyFont="1" applyBorder="1" applyAlignment="1">
      <alignment horizontal="center" vertical="center" wrapText="1"/>
    </xf>
    <xf numFmtId="165" fontId="36" fillId="0" borderId="7" xfId="0" applyNumberFormat="1" applyFont="1" applyBorder="1"/>
    <xf numFmtId="9" fontId="13" fillId="0" borderId="7" xfId="0" applyNumberFormat="1" applyFont="1" applyBorder="1"/>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6" fillId="0" borderId="7" xfId="0" applyFont="1" applyBorder="1"/>
    <xf numFmtId="0" fontId="22" fillId="0" borderId="7" xfId="1" applyBorder="1" applyAlignment="1">
      <alignment horizontal="center" vertical="center"/>
    </xf>
    <xf numFmtId="0" fontId="47" fillId="4" borderId="7" xfId="0" applyFont="1" applyFill="1" applyBorder="1" applyAlignment="1">
      <alignment horizontal="left" vertical="top" wrapText="1"/>
    </xf>
    <xf numFmtId="0" fontId="43" fillId="0" borderId="7" xfId="0" applyFont="1" applyBorder="1" applyAlignment="1">
      <alignment horizontal="center" vertical="center" wrapText="1"/>
    </xf>
    <xf numFmtId="0" fontId="43" fillId="0" borderId="1" xfId="0" applyFont="1" applyBorder="1" applyAlignment="1">
      <alignment horizontal="center" vertical="center" wrapText="1"/>
    </xf>
    <xf numFmtId="164" fontId="48" fillId="10" borderId="3" xfId="0" applyNumberFormat="1" applyFont="1" applyFill="1" applyBorder="1" applyAlignment="1">
      <alignment horizontal="center" vertical="center" wrapText="1"/>
    </xf>
    <xf numFmtId="1" fontId="47" fillId="0" borderId="7" xfId="0" applyNumberFormat="1" applyFont="1" applyBorder="1" applyAlignment="1">
      <alignment horizontal="center" vertical="center" wrapText="1"/>
    </xf>
    <xf numFmtId="0" fontId="46" fillId="0" borderId="7" xfId="0" applyFont="1" applyBorder="1" applyAlignment="1">
      <alignment horizontal="center" vertical="center"/>
    </xf>
    <xf numFmtId="165" fontId="46" fillId="0" borderId="7" xfId="0" applyNumberFormat="1" applyFont="1" applyBorder="1"/>
    <xf numFmtId="0" fontId="46" fillId="0" borderId="3" xfId="0" applyFont="1" applyBorder="1" applyAlignment="1">
      <alignment horizontal="center" vertical="center"/>
    </xf>
    <xf numFmtId="0" fontId="46" fillId="0" borderId="11" xfId="0" applyFont="1" applyBorder="1" applyAlignment="1">
      <alignment horizontal="center" vertical="center" wrapText="1"/>
    </xf>
    <xf numFmtId="9" fontId="46" fillId="0" borderId="7" xfId="0" applyNumberFormat="1" applyFont="1" applyBorder="1"/>
    <xf numFmtId="166" fontId="49" fillId="0" borderId="7" xfId="0" applyNumberFormat="1" applyFont="1" applyBorder="1" applyAlignment="1">
      <alignment horizontal="center" vertical="center"/>
    </xf>
    <xf numFmtId="0" fontId="49" fillId="0" borderId="7" xfId="0" applyFont="1" applyBorder="1" applyAlignment="1">
      <alignment horizontal="center" vertical="center"/>
    </xf>
    <xf numFmtId="0" fontId="46" fillId="0" borderId="0" xfId="0" applyFont="1"/>
    <xf numFmtId="0" fontId="14" fillId="0" borderId="7" xfId="0" applyFont="1" applyBorder="1" applyAlignment="1">
      <alignment horizontal="center" vertical="center" wrapText="1"/>
    </xf>
    <xf numFmtId="0" fontId="5" fillId="3" borderId="5" xfId="0" applyFont="1" applyFill="1" applyBorder="1" applyAlignment="1">
      <alignment horizontal="center" vertical="center" wrapText="1"/>
    </xf>
    <xf numFmtId="0" fontId="43" fillId="0" borderId="7" xfId="0" applyFont="1" applyBorder="1" applyAlignment="1">
      <alignment horizontal="center" vertical="center"/>
    </xf>
    <xf numFmtId="0" fontId="50" fillId="0" borderId="7" xfId="1" applyFont="1" applyBorder="1" applyAlignment="1">
      <alignment horizontal="center" vertical="center"/>
    </xf>
    <xf numFmtId="0" fontId="47" fillId="0" borderId="7" xfId="0" applyFont="1" applyBorder="1" applyAlignment="1">
      <alignment vertical="center" wrapText="1"/>
    </xf>
    <xf numFmtId="0" fontId="47" fillId="0" borderId="7" xfId="0" applyFont="1" applyBorder="1" applyAlignment="1">
      <alignment horizontal="center" vertical="center" wrapText="1"/>
    </xf>
    <xf numFmtId="0" fontId="47" fillId="0" borderId="1" xfId="0" applyFont="1" applyBorder="1" applyAlignment="1">
      <alignment horizontal="center" vertical="center" wrapText="1"/>
    </xf>
    <xf numFmtId="164" fontId="48" fillId="0" borderId="7" xfId="0" applyNumberFormat="1" applyFont="1" applyBorder="1" applyAlignment="1">
      <alignment horizontal="center" vertical="center" wrapText="1"/>
    </xf>
    <xf numFmtId="165" fontId="46" fillId="0" borderId="1" xfId="0" applyNumberFormat="1" applyFont="1" applyBorder="1" applyAlignment="1">
      <alignment horizontal="center" vertical="center"/>
    </xf>
    <xf numFmtId="0" fontId="46" fillId="0" borderId="7" xfId="0" applyFont="1" applyBorder="1" applyAlignment="1">
      <alignment horizontal="center" vertical="center" wrapText="1"/>
    </xf>
    <xf numFmtId="49" fontId="51" fillId="4" borderId="7" xfId="0" applyNumberFormat="1" applyFont="1" applyFill="1" applyBorder="1" applyAlignment="1">
      <alignment horizontal="center" vertical="center" wrapText="1"/>
    </xf>
    <xf numFmtId="1" fontId="47" fillId="0" borderId="8" xfId="0" applyNumberFormat="1" applyFont="1" applyBorder="1" applyAlignment="1">
      <alignment horizontal="center" vertical="center" wrapText="1"/>
    </xf>
    <xf numFmtId="167" fontId="52" fillId="8" borderId="2" xfId="0" applyNumberFormat="1" applyFont="1" applyFill="1" applyBorder="1" applyAlignment="1">
      <alignment horizontal="center" vertical="center"/>
    </xf>
    <xf numFmtId="1" fontId="47" fillId="0" borderId="9" xfId="0" applyNumberFormat="1" applyFont="1" applyBorder="1" applyAlignment="1">
      <alignment horizontal="center" vertical="center" wrapText="1"/>
    </xf>
    <xf numFmtId="0" fontId="43" fillId="4" borderId="7" xfId="0" applyFont="1" applyFill="1" applyBorder="1" applyAlignment="1">
      <alignment horizontal="center" vertical="center" wrapText="1"/>
    </xf>
    <xf numFmtId="0" fontId="46" fillId="4" borderId="7" xfId="0" applyFont="1" applyFill="1" applyBorder="1" applyAlignment="1">
      <alignment horizontal="center" vertical="center"/>
    </xf>
    <xf numFmtId="0" fontId="50" fillId="4" borderId="7" xfId="1" applyFont="1" applyFill="1" applyBorder="1" applyAlignment="1">
      <alignment horizontal="center" vertical="center"/>
    </xf>
    <xf numFmtId="0" fontId="47" fillId="4" borderId="7" xfId="0" applyFont="1" applyFill="1" applyBorder="1" applyAlignment="1">
      <alignment vertical="center" wrapText="1"/>
    </xf>
    <xf numFmtId="0" fontId="47" fillId="4" borderId="7" xfId="0" applyFont="1" applyFill="1" applyBorder="1" applyAlignment="1">
      <alignment horizontal="center" vertical="center" wrapText="1"/>
    </xf>
    <xf numFmtId="0" fontId="47" fillId="4" borderId="1" xfId="0" applyFont="1" applyFill="1" applyBorder="1" applyAlignment="1">
      <alignment horizontal="center" vertical="center" wrapText="1"/>
    </xf>
    <xf numFmtId="164" fontId="48" fillId="4" borderId="7" xfId="0" applyNumberFormat="1" applyFont="1" applyFill="1" applyBorder="1" applyAlignment="1">
      <alignment horizontal="center" vertical="center" wrapText="1"/>
    </xf>
    <xf numFmtId="1" fontId="52" fillId="4" borderId="8" xfId="0" applyNumberFormat="1" applyFont="1" applyFill="1" applyBorder="1" applyAlignment="1">
      <alignment horizontal="center" vertical="center"/>
    </xf>
    <xf numFmtId="1" fontId="47" fillId="4" borderId="7" xfId="0" applyNumberFormat="1" applyFont="1" applyFill="1" applyBorder="1" applyAlignment="1">
      <alignment horizontal="center" vertical="center" wrapText="1"/>
    </xf>
    <xf numFmtId="165" fontId="46" fillId="4" borderId="1" xfId="0" applyNumberFormat="1" applyFont="1" applyFill="1" applyBorder="1" applyAlignment="1">
      <alignment horizontal="center" vertical="center"/>
    </xf>
    <xf numFmtId="0" fontId="46" fillId="4" borderId="7" xfId="0" applyFont="1" applyFill="1" applyBorder="1" applyAlignment="1">
      <alignment horizontal="center" vertical="center" wrapText="1"/>
    </xf>
    <xf numFmtId="0" fontId="46" fillId="4" borderId="0" xfId="0" applyFont="1" applyFill="1"/>
    <xf numFmtId="0" fontId="49" fillId="4" borderId="7" xfId="0" applyFont="1" applyFill="1" applyBorder="1" applyAlignment="1">
      <alignment horizontal="center" vertical="center"/>
    </xf>
    <xf numFmtId="0" fontId="54" fillId="0" borderId="0" xfId="0" applyFont="1"/>
    <xf numFmtId="0" fontId="54" fillId="0" borderId="0" xfId="0" applyFont="1" applyAlignment="1">
      <alignment vertical="center"/>
    </xf>
    <xf numFmtId="0" fontId="54" fillId="0" borderId="7" xfId="0" applyFont="1" applyBorder="1" applyAlignment="1">
      <alignment vertical="center"/>
    </xf>
    <xf numFmtId="0" fontId="47" fillId="0" borderId="6" xfId="0" applyFont="1" applyBorder="1" applyAlignment="1">
      <alignment horizontal="center" vertical="center" wrapText="1"/>
    </xf>
    <xf numFmtId="0" fontId="46" fillId="0" borderId="6" xfId="0" applyFont="1" applyBorder="1" applyAlignment="1">
      <alignment horizontal="center" vertical="center"/>
    </xf>
    <xf numFmtId="0" fontId="47" fillId="0" borderId="6" xfId="0" applyFont="1" applyBorder="1" applyAlignment="1">
      <alignment horizontal="left" vertical="center" wrapText="1"/>
    </xf>
    <xf numFmtId="0" fontId="47" fillId="0" borderId="9" xfId="0" applyFont="1" applyBorder="1" applyAlignment="1">
      <alignment horizontal="center" vertical="center" wrapText="1"/>
    </xf>
    <xf numFmtId="164" fontId="48" fillId="0" borderId="6" xfId="0" applyNumberFormat="1" applyFont="1" applyBorder="1" applyAlignment="1">
      <alignment horizontal="center" vertical="center" wrapText="1"/>
    </xf>
    <xf numFmtId="1" fontId="47" fillId="0" borderId="13" xfId="0" applyNumberFormat="1" applyFont="1" applyBorder="1" applyAlignment="1">
      <alignment horizontal="center" vertical="center" wrapText="1"/>
    </xf>
    <xf numFmtId="1" fontId="47" fillId="0" borderId="6" xfId="0" applyNumberFormat="1" applyFont="1" applyBorder="1" applyAlignment="1">
      <alignment horizontal="center" vertical="center" wrapText="1"/>
    </xf>
    <xf numFmtId="0" fontId="43" fillId="0" borderId="15" xfId="0" applyFont="1" applyBorder="1" applyAlignment="1">
      <alignment horizontal="center" vertical="center" wrapText="1"/>
    </xf>
    <xf numFmtId="165" fontId="46" fillId="0" borderId="9" xfId="0" applyNumberFormat="1" applyFont="1" applyBorder="1" applyAlignment="1">
      <alignment horizontal="center" vertical="center"/>
    </xf>
    <xf numFmtId="0" fontId="46" fillId="0" borderId="6" xfId="0" applyFont="1" applyBorder="1" applyAlignment="1">
      <alignment horizontal="center" vertical="center" wrapText="1"/>
    </xf>
    <xf numFmtId="0" fontId="43" fillId="0" borderId="0" xfId="0" applyFont="1"/>
    <xf numFmtId="0" fontId="22" fillId="0" borderId="6" xfId="1" applyBorder="1" applyAlignment="1">
      <alignment horizontal="center" vertical="center"/>
    </xf>
    <xf numFmtId="0" fontId="57" fillId="0" borderId="6" xfId="0" applyFont="1" applyBorder="1" applyAlignment="1">
      <alignment horizontal="center" vertical="center" wrapText="1"/>
    </xf>
    <xf numFmtId="0" fontId="61" fillId="3" borderId="24" xfId="0" applyFont="1" applyFill="1" applyBorder="1" applyAlignment="1">
      <alignment horizontal="center" vertical="center" wrapText="1"/>
    </xf>
    <xf numFmtId="0" fontId="61" fillId="3" borderId="24" xfId="0" applyFont="1" applyFill="1" applyBorder="1" applyAlignment="1">
      <alignment vertical="center" wrapText="1"/>
    </xf>
    <xf numFmtId="0" fontId="61" fillId="3" borderId="29" xfId="0" applyFont="1" applyFill="1" applyBorder="1" applyAlignment="1">
      <alignment vertical="center" wrapText="1"/>
    </xf>
    <xf numFmtId="165" fontId="61" fillId="3" borderId="5" xfId="0" applyNumberFormat="1" applyFont="1" applyFill="1" applyBorder="1" applyAlignment="1">
      <alignment horizontal="center" vertical="center" wrapText="1"/>
    </xf>
    <xf numFmtId="165" fontId="61" fillId="3" borderId="5" xfId="0" applyNumberFormat="1" applyFont="1" applyFill="1" applyBorder="1" applyAlignment="1">
      <alignment vertical="center" wrapText="1"/>
    </xf>
    <xf numFmtId="0" fontId="43" fillId="0" borderId="30" xfId="0" applyFont="1" applyBorder="1" applyAlignment="1">
      <alignment horizontal="center" vertical="center"/>
    </xf>
    <xf numFmtId="0" fontId="43" fillId="0" borderId="19" xfId="0" applyFont="1" applyBorder="1" applyAlignment="1">
      <alignment horizontal="center" vertical="center" wrapText="1"/>
    </xf>
    <xf numFmtId="0" fontId="47" fillId="0" borderId="19" xfId="0" applyFont="1" applyBorder="1" applyAlignment="1">
      <alignment horizontal="center" vertical="center" wrapText="1"/>
    </xf>
    <xf numFmtId="0" fontId="46" fillId="0" borderId="19" xfId="0" applyFont="1" applyBorder="1" applyAlignment="1">
      <alignment horizontal="center" vertical="center"/>
    </xf>
    <xf numFmtId="0" fontId="47" fillId="0" borderId="19" xfId="0" applyFont="1" applyBorder="1" applyAlignment="1">
      <alignment horizontal="left" vertical="center" wrapText="1"/>
    </xf>
    <xf numFmtId="0" fontId="47" fillId="0" borderId="31" xfId="0" applyFont="1" applyBorder="1" applyAlignment="1">
      <alignment horizontal="center" vertical="center" wrapText="1"/>
    </xf>
    <xf numFmtId="164" fontId="48" fillId="0" borderId="19" xfId="0" applyNumberFormat="1" applyFont="1" applyBorder="1" applyAlignment="1">
      <alignment horizontal="center" vertical="center" wrapText="1"/>
    </xf>
    <xf numFmtId="1" fontId="47" fillId="0" borderId="21" xfId="0" applyNumberFormat="1" applyFont="1" applyBorder="1" applyAlignment="1">
      <alignment horizontal="center" vertical="center" wrapText="1"/>
    </xf>
    <xf numFmtId="1" fontId="47" fillId="0" borderId="19" xfId="0" applyNumberFormat="1" applyFont="1" applyBorder="1" applyAlignment="1">
      <alignment horizontal="center" vertical="center" wrapText="1"/>
    </xf>
    <xf numFmtId="1" fontId="47" fillId="0" borderId="31" xfId="0" applyNumberFormat="1" applyFont="1" applyBorder="1" applyAlignment="1">
      <alignment horizontal="center" vertical="center" wrapText="1"/>
    </xf>
    <xf numFmtId="0" fontId="43" fillId="0" borderId="19" xfId="0" applyFont="1" applyBorder="1" applyAlignment="1">
      <alignment horizontal="center" vertical="center"/>
    </xf>
    <xf numFmtId="165" fontId="46" fillId="0" borderId="31" xfId="0" applyNumberFormat="1" applyFont="1" applyBorder="1" applyAlignment="1">
      <alignment horizontal="center" vertical="center"/>
    </xf>
    <xf numFmtId="0" fontId="46" fillId="0" borderId="32" xfId="0" applyFont="1" applyBorder="1" applyAlignment="1">
      <alignment horizontal="center" vertical="center" wrapText="1"/>
    </xf>
    <xf numFmtId="0" fontId="51" fillId="0" borderId="7" xfId="0" applyFont="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center" vertical="center" wrapText="1"/>
    </xf>
    <xf numFmtId="0" fontId="47" fillId="4" borderId="7" xfId="0" applyFont="1" applyFill="1" applyBorder="1" applyAlignment="1">
      <alignment horizontal="left" vertical="center" wrapText="1"/>
    </xf>
    <xf numFmtId="1" fontId="47" fillId="4" borderId="8" xfId="0" applyNumberFormat="1" applyFont="1" applyFill="1" applyBorder="1" applyAlignment="1">
      <alignment horizontal="center" vertical="center" wrapText="1"/>
    </xf>
    <xf numFmtId="1" fontId="47" fillId="4" borderId="1" xfId="0" applyNumberFormat="1" applyFont="1" applyFill="1" applyBorder="1" applyAlignment="1">
      <alignment horizontal="center" vertical="center" wrapText="1"/>
    </xf>
    <xf numFmtId="0" fontId="43" fillId="4" borderId="7" xfId="0" applyFont="1" applyFill="1" applyBorder="1" applyAlignment="1">
      <alignment horizontal="center" vertical="center"/>
    </xf>
    <xf numFmtId="0" fontId="43" fillId="4" borderId="0" xfId="0" applyFont="1" applyFill="1"/>
    <xf numFmtId="165" fontId="43" fillId="4" borderId="1" xfId="0" applyNumberFormat="1" applyFont="1" applyFill="1" applyBorder="1" applyAlignment="1">
      <alignment horizontal="center" vertical="center"/>
    </xf>
    <xf numFmtId="0" fontId="51" fillId="4" borderId="7" xfId="0" applyFont="1" applyFill="1" applyBorder="1" applyAlignment="1">
      <alignment horizontal="center" vertical="center" wrapText="1"/>
    </xf>
    <xf numFmtId="0" fontId="22" fillId="4" borderId="7" xfId="1" applyFill="1" applyBorder="1" applyAlignment="1">
      <alignment horizontal="center" vertical="center"/>
    </xf>
    <xf numFmtId="0" fontId="43" fillId="4" borderId="3" xfId="0" applyFont="1" applyFill="1" applyBorder="1" applyAlignment="1">
      <alignment horizontal="center" vertical="center" wrapText="1"/>
    </xf>
    <xf numFmtId="0" fontId="55" fillId="0" borderId="0" xfId="0" applyFont="1" applyAlignment="1">
      <alignment vertical="center" wrapText="1"/>
    </xf>
    <xf numFmtId="0" fontId="51" fillId="0" borderId="7" xfId="0" applyFont="1" applyBorder="1" applyAlignment="1">
      <alignment horizontal="center" vertical="center" wrapText="1"/>
    </xf>
    <xf numFmtId="0" fontId="46" fillId="0" borderId="20" xfId="0" applyFont="1" applyBorder="1" applyAlignment="1">
      <alignment horizontal="left" vertical="center" wrapText="1"/>
    </xf>
    <xf numFmtId="1" fontId="51" fillId="0" borderId="7" xfId="0" applyNumberFormat="1" applyFont="1" applyBorder="1" applyAlignment="1">
      <alignment horizontal="center" vertical="center" wrapText="1"/>
    </xf>
    <xf numFmtId="0" fontId="63" fillId="0" borderId="0" xfId="0" applyFont="1" applyAlignment="1">
      <alignment vertical="center" wrapText="1"/>
    </xf>
    <xf numFmtId="0" fontId="64" fillId="0" borderId="0" xfId="0" applyFont="1" applyAlignment="1">
      <alignment vertical="center" wrapText="1"/>
    </xf>
    <xf numFmtId="0" fontId="50" fillId="0" borderId="7" xfId="1" applyFont="1" applyBorder="1" applyAlignment="1">
      <alignment horizontal="center" vertical="center" wrapText="1"/>
    </xf>
    <xf numFmtId="0" fontId="53" fillId="0" borderId="0" xfId="0" applyFont="1" applyAlignment="1">
      <alignment vertical="center" wrapText="1"/>
    </xf>
    <xf numFmtId="0" fontId="63" fillId="0" borderId="7" xfId="0" applyFont="1" applyBorder="1" applyAlignment="1">
      <alignment wrapText="1"/>
    </xf>
    <xf numFmtId="0" fontId="54" fillId="0" borderId="7" xfId="0" applyFont="1" applyBorder="1" applyAlignment="1">
      <alignment vertical="center" wrapText="1"/>
    </xf>
    <xf numFmtId="0" fontId="55" fillId="0" borderId="7" xfId="0" applyFont="1" applyBorder="1" applyAlignment="1">
      <alignment vertical="center" wrapText="1"/>
    </xf>
    <xf numFmtId="0" fontId="47" fillId="0" borderId="7" xfId="0" applyFont="1" applyBorder="1" applyAlignment="1">
      <alignment horizontal="left" vertical="center" wrapText="1"/>
    </xf>
    <xf numFmtId="1" fontId="47" fillId="4" borderId="13" xfId="0" applyNumberFormat="1" applyFont="1" applyFill="1" applyBorder="1" applyAlignment="1">
      <alignment horizontal="center" vertical="center" wrapText="1"/>
    </xf>
    <xf numFmtId="0" fontId="65" fillId="0" borderId="0" xfId="0" applyFont="1" applyAlignment="1">
      <alignment wrapText="1"/>
    </xf>
    <xf numFmtId="0" fontId="63" fillId="0" borderId="0" xfId="0" applyFont="1" applyAlignment="1">
      <alignment wrapText="1"/>
    </xf>
    <xf numFmtId="0" fontId="63" fillId="0" borderId="7" xfId="0" applyFont="1" applyBorder="1"/>
    <xf numFmtId="0" fontId="66" fillId="0" borderId="7" xfId="0" applyFont="1" applyBorder="1"/>
    <xf numFmtId="0" fontId="63" fillId="0" borderId="7" xfId="0" applyFont="1" applyBorder="1" applyAlignment="1">
      <alignment vertical="center"/>
    </xf>
    <xf numFmtId="0" fontId="65" fillId="0" borderId="7" xfId="0" applyFont="1" applyBorder="1" applyAlignment="1">
      <alignment wrapText="1"/>
    </xf>
    <xf numFmtId="0" fontId="65" fillId="0" borderId="7" xfId="0" applyFont="1" applyBorder="1" applyAlignment="1">
      <alignment vertical="center" wrapText="1"/>
    </xf>
    <xf numFmtId="0" fontId="5" fillId="3" borderId="0" xfId="0" applyFont="1" applyFill="1" applyBorder="1" applyAlignment="1">
      <alignment vertical="center" wrapText="1"/>
    </xf>
    <xf numFmtId="0" fontId="5" fillId="3" borderId="0" xfId="0" applyFont="1" applyFill="1" applyBorder="1" applyAlignment="1">
      <alignment horizontal="center" vertical="center" wrapText="1"/>
    </xf>
    <xf numFmtId="0" fontId="62" fillId="0" borderId="7" xfId="0" applyFont="1" applyBorder="1" applyAlignment="1">
      <alignment vertical="center" wrapText="1"/>
    </xf>
    <xf numFmtId="0" fontId="67" fillId="0" borderId="0" xfId="0" applyFont="1"/>
    <xf numFmtId="0" fontId="67" fillId="0" borderId="0" xfId="0" applyFont="1" applyAlignment="1">
      <alignment wrapText="1"/>
    </xf>
    <xf numFmtId="0" fontId="67" fillId="0" borderId="7" xfId="0" applyFont="1" applyBorder="1"/>
    <xf numFmtId="49" fontId="9" fillId="0" borderId="6" xfId="0" applyNumberFormat="1" applyFont="1" applyBorder="1" applyAlignment="1">
      <alignment horizontal="center" vertical="center" wrapText="1"/>
    </xf>
    <xf numFmtId="0" fontId="63" fillId="0" borderId="0" xfId="0" applyFont="1"/>
    <xf numFmtId="0" fontId="68" fillId="0" borderId="6" xfId="0" applyFont="1" applyBorder="1" applyAlignment="1">
      <alignment horizontal="center" vertical="center" wrapText="1"/>
    </xf>
    <xf numFmtId="0" fontId="61" fillId="3" borderId="0" xfId="0" applyFont="1" applyFill="1" applyBorder="1" applyAlignment="1">
      <alignment vertical="center" wrapText="1"/>
    </xf>
    <xf numFmtId="14" fontId="43" fillId="0" borderId="6" xfId="0" applyNumberFormat="1" applyFont="1" applyBorder="1" applyAlignment="1">
      <alignment horizontal="center" vertical="center" wrapText="1"/>
    </xf>
    <xf numFmtId="0" fontId="69" fillId="0" borderId="19" xfId="0" applyFont="1" applyBorder="1" applyAlignment="1">
      <alignment horizontal="center" vertical="center" wrapText="1"/>
    </xf>
    <xf numFmtId="14" fontId="43" fillId="0" borderId="19" xfId="0" applyNumberFormat="1" applyFont="1" applyBorder="1" applyAlignment="1">
      <alignment horizontal="center" vertical="center" wrapText="1"/>
    </xf>
    <xf numFmtId="0" fontId="72" fillId="0" borderId="7" xfId="0" applyFont="1" applyBorder="1" applyAlignment="1">
      <alignment horizontal="center" vertical="center" wrapText="1"/>
    </xf>
    <xf numFmtId="0" fontId="74" fillId="0" borderId="0" xfId="0" applyFont="1" applyAlignment="1">
      <alignment wrapText="1"/>
    </xf>
    <xf numFmtId="0" fontId="14" fillId="0" borderId="7" xfId="0" applyFont="1" applyBorder="1" applyAlignment="1">
      <alignment horizontal="center" vertical="center" wrapText="1"/>
    </xf>
    <xf numFmtId="0" fontId="76" fillId="0" borderId="0" xfId="0" applyFont="1" applyAlignment="1">
      <alignment wrapText="1"/>
    </xf>
    <xf numFmtId="0" fontId="7" fillId="3" borderId="4" xfId="0" applyFont="1" applyFill="1" applyBorder="1" applyAlignment="1">
      <alignment vertical="center"/>
    </xf>
    <xf numFmtId="0" fontId="5" fillId="3" borderId="5" xfId="0" applyFont="1" applyFill="1" applyBorder="1" applyAlignment="1">
      <alignment horizontal="center" vertical="center" wrapText="1"/>
    </xf>
    <xf numFmtId="0" fontId="7" fillId="3" borderId="5" xfId="0" applyFont="1" applyFill="1" applyBorder="1" applyAlignment="1">
      <alignment vertical="center" wrapText="1"/>
    </xf>
    <xf numFmtId="0" fontId="2" fillId="0" borderId="1" xfId="0" applyFont="1" applyBorder="1" applyAlignment="1">
      <alignment horizontal="left" wrapText="1"/>
    </xf>
    <xf numFmtId="0" fontId="2" fillId="0" borderId="2" xfId="0" applyFont="1" applyBorder="1" applyAlignment="1">
      <alignment horizontal="left" wrapText="1"/>
    </xf>
    <xf numFmtId="0" fontId="3" fillId="0" borderId="2" xfId="0" applyFont="1" applyBorder="1"/>
    <xf numFmtId="0" fontId="3" fillId="0" borderId="8" xfId="0" applyFont="1" applyBorder="1"/>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Alignment="1">
      <alignment horizontal="center" vertical="center" wrapText="1"/>
    </xf>
    <xf numFmtId="0" fontId="7" fillId="3" borderId="4" xfId="0" applyFont="1" applyFill="1" applyBorder="1" applyAlignment="1">
      <alignment vertical="center"/>
    </xf>
    <xf numFmtId="0" fontId="7" fillId="3" borderId="5" xfId="0" applyFont="1" applyFill="1" applyBorder="1" applyAlignment="1">
      <alignment vertical="center"/>
    </xf>
    <xf numFmtId="0" fontId="0" fillId="0" borderId="5" xfId="0" applyBorder="1" applyAlignment="1">
      <alignment vertical="center"/>
    </xf>
    <xf numFmtId="0" fontId="7" fillId="3" borderId="5" xfId="0" applyFont="1" applyFill="1" applyBorder="1" applyAlignment="1">
      <alignment horizontal="left" vertical="center"/>
    </xf>
    <xf numFmtId="0" fontId="7" fillId="3" borderId="4" xfId="0" applyFont="1" applyFill="1" applyBorder="1" applyAlignment="1">
      <alignment horizontal="left" vertical="center" wrapText="1"/>
    </xf>
    <xf numFmtId="0" fontId="7" fillId="3"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60" fillId="3" borderId="25" xfId="0" applyFont="1" applyFill="1" applyBorder="1" applyAlignment="1">
      <alignment horizontal="left" vertical="center" wrapText="1"/>
    </xf>
    <xf numFmtId="0" fontId="60" fillId="3" borderId="24" xfId="0" applyFont="1" applyFill="1" applyBorder="1" applyAlignment="1">
      <alignment horizontal="left" vertical="center" wrapText="1"/>
    </xf>
    <xf numFmtId="0" fontId="61" fillId="3" borderId="24" xfId="0" applyFont="1" applyFill="1" applyBorder="1" applyAlignment="1">
      <alignment horizontal="center" vertical="center" wrapText="1"/>
    </xf>
    <xf numFmtId="0" fontId="61" fillId="3" borderId="28"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27" fillId="9" borderId="4"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7" fillId="3" borderId="4" xfId="0" applyFont="1" applyFill="1" applyBorder="1" applyAlignment="1">
      <alignment vertical="center" wrapText="1"/>
    </xf>
    <xf numFmtId="0" fontId="7" fillId="3" borderId="5" xfId="0" applyFont="1" applyFill="1" applyBorder="1" applyAlignment="1">
      <alignment vertical="center" wrapText="1"/>
    </xf>
    <xf numFmtId="0" fontId="0" fillId="0" borderId="5" xfId="0" applyBorder="1" applyAlignment="1">
      <alignment vertical="center" wrapText="1"/>
    </xf>
    <xf numFmtId="0" fontId="7" fillId="3" borderId="3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196" Type="http://schemas.openxmlformats.org/officeDocument/2006/relationships/image" Target="../media/image196.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png"/><Relationship Id="rId160" Type="http://schemas.openxmlformats.org/officeDocument/2006/relationships/image" Target="../media/image160.png"/><Relationship Id="rId165" Type="http://schemas.openxmlformats.org/officeDocument/2006/relationships/image" Target="../media/image165.png"/><Relationship Id="rId181" Type="http://schemas.openxmlformats.org/officeDocument/2006/relationships/image" Target="../media/image181.png"/><Relationship Id="rId186" Type="http://schemas.openxmlformats.org/officeDocument/2006/relationships/image" Target="../media/image186.pn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png"/><Relationship Id="rId176" Type="http://schemas.openxmlformats.org/officeDocument/2006/relationships/image" Target="../media/image176.png"/><Relationship Id="rId192" Type="http://schemas.openxmlformats.org/officeDocument/2006/relationships/image" Target="../media/image192.png"/><Relationship Id="rId197" Type="http://schemas.openxmlformats.org/officeDocument/2006/relationships/image" Target="../media/image197.png"/><Relationship Id="rId12" Type="http://schemas.openxmlformats.org/officeDocument/2006/relationships/image" Target="../media/image12.pn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82" Type="http://schemas.openxmlformats.org/officeDocument/2006/relationships/image" Target="../media/image182.png"/><Relationship Id="rId187" Type="http://schemas.openxmlformats.org/officeDocument/2006/relationships/image" Target="../media/image187.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png"/><Relationship Id="rId114" Type="http://schemas.openxmlformats.org/officeDocument/2006/relationships/image" Target="../media/image114.jpe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jpe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jpe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jpeg"/><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jpe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jpe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jpe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jpe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jpeg"/><Relationship Id="rId47" Type="http://schemas.openxmlformats.org/officeDocument/2006/relationships/image" Target="../media/image47.pn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7.jpeg"/><Relationship Id="rId13" Type="http://schemas.openxmlformats.org/officeDocument/2006/relationships/image" Target="../media/image212.jpeg"/><Relationship Id="rId18" Type="http://schemas.openxmlformats.org/officeDocument/2006/relationships/image" Target="../media/image217.jpeg"/><Relationship Id="rId26" Type="http://schemas.openxmlformats.org/officeDocument/2006/relationships/image" Target="../media/image225.jpeg"/><Relationship Id="rId39" Type="http://schemas.openxmlformats.org/officeDocument/2006/relationships/image" Target="../media/image238.jpeg"/><Relationship Id="rId3" Type="http://schemas.openxmlformats.org/officeDocument/2006/relationships/image" Target="../media/image202.jpeg"/><Relationship Id="rId21" Type="http://schemas.openxmlformats.org/officeDocument/2006/relationships/image" Target="../media/image220.jpeg"/><Relationship Id="rId34" Type="http://schemas.openxmlformats.org/officeDocument/2006/relationships/image" Target="../media/image233.jpeg"/><Relationship Id="rId7" Type="http://schemas.openxmlformats.org/officeDocument/2006/relationships/image" Target="../media/image206.jpeg"/><Relationship Id="rId12" Type="http://schemas.openxmlformats.org/officeDocument/2006/relationships/image" Target="../media/image211.jpeg"/><Relationship Id="rId17" Type="http://schemas.openxmlformats.org/officeDocument/2006/relationships/image" Target="../media/image216.jpeg"/><Relationship Id="rId25" Type="http://schemas.openxmlformats.org/officeDocument/2006/relationships/image" Target="../media/image224.jpeg"/><Relationship Id="rId33" Type="http://schemas.openxmlformats.org/officeDocument/2006/relationships/image" Target="../media/image232.jpeg"/><Relationship Id="rId38" Type="http://schemas.openxmlformats.org/officeDocument/2006/relationships/image" Target="../media/image237.jpeg"/><Relationship Id="rId2" Type="http://schemas.openxmlformats.org/officeDocument/2006/relationships/image" Target="../media/image201.jpeg"/><Relationship Id="rId16" Type="http://schemas.openxmlformats.org/officeDocument/2006/relationships/image" Target="../media/image215.jpeg"/><Relationship Id="rId20" Type="http://schemas.openxmlformats.org/officeDocument/2006/relationships/image" Target="../media/image219.jpeg"/><Relationship Id="rId29" Type="http://schemas.openxmlformats.org/officeDocument/2006/relationships/image" Target="../media/image228.jpeg"/><Relationship Id="rId41" Type="http://schemas.openxmlformats.org/officeDocument/2006/relationships/image" Target="../media/image240.jpeg"/><Relationship Id="rId1" Type="http://schemas.openxmlformats.org/officeDocument/2006/relationships/image" Target="../media/image200.jpeg"/><Relationship Id="rId6" Type="http://schemas.openxmlformats.org/officeDocument/2006/relationships/image" Target="../media/image205.jpeg"/><Relationship Id="rId11" Type="http://schemas.openxmlformats.org/officeDocument/2006/relationships/image" Target="../media/image210.jpeg"/><Relationship Id="rId24" Type="http://schemas.openxmlformats.org/officeDocument/2006/relationships/image" Target="../media/image223.jpeg"/><Relationship Id="rId32" Type="http://schemas.openxmlformats.org/officeDocument/2006/relationships/image" Target="../media/image231.jpeg"/><Relationship Id="rId37" Type="http://schemas.openxmlformats.org/officeDocument/2006/relationships/image" Target="../media/image236.jpeg"/><Relationship Id="rId40" Type="http://schemas.openxmlformats.org/officeDocument/2006/relationships/image" Target="../media/image239.jpeg"/><Relationship Id="rId5" Type="http://schemas.openxmlformats.org/officeDocument/2006/relationships/image" Target="../media/image204.jpeg"/><Relationship Id="rId15" Type="http://schemas.openxmlformats.org/officeDocument/2006/relationships/image" Target="../media/image214.jpeg"/><Relationship Id="rId23" Type="http://schemas.openxmlformats.org/officeDocument/2006/relationships/image" Target="../media/image222.jpeg"/><Relationship Id="rId28" Type="http://schemas.openxmlformats.org/officeDocument/2006/relationships/image" Target="../media/image227.jpeg"/><Relationship Id="rId36" Type="http://schemas.openxmlformats.org/officeDocument/2006/relationships/image" Target="../media/image235.jpeg"/><Relationship Id="rId10" Type="http://schemas.openxmlformats.org/officeDocument/2006/relationships/image" Target="../media/image209.jpeg"/><Relationship Id="rId19" Type="http://schemas.openxmlformats.org/officeDocument/2006/relationships/image" Target="../media/image218.jpeg"/><Relationship Id="rId31" Type="http://schemas.openxmlformats.org/officeDocument/2006/relationships/image" Target="../media/image230.jpeg"/><Relationship Id="rId4" Type="http://schemas.openxmlformats.org/officeDocument/2006/relationships/image" Target="../media/image203.jpeg"/><Relationship Id="rId9" Type="http://schemas.openxmlformats.org/officeDocument/2006/relationships/image" Target="../media/image208.jpeg"/><Relationship Id="rId14" Type="http://schemas.openxmlformats.org/officeDocument/2006/relationships/image" Target="../media/image213.jpeg"/><Relationship Id="rId22" Type="http://schemas.openxmlformats.org/officeDocument/2006/relationships/image" Target="../media/image221.jpeg"/><Relationship Id="rId27" Type="http://schemas.openxmlformats.org/officeDocument/2006/relationships/image" Target="../media/image226.jpeg"/><Relationship Id="rId30" Type="http://schemas.openxmlformats.org/officeDocument/2006/relationships/image" Target="../media/image229.jpeg"/><Relationship Id="rId35" Type="http://schemas.openxmlformats.org/officeDocument/2006/relationships/image" Target="../media/image234.jpeg"/></Relationships>
</file>

<file path=xl/drawings/drawing1.xml><?xml version="1.0" encoding="utf-8"?>
<xdr:wsDr xmlns:xdr="http://schemas.openxmlformats.org/drawingml/2006/spreadsheetDrawing" xmlns:a="http://schemas.openxmlformats.org/drawingml/2006/main">
  <xdr:twoCellAnchor>
    <xdr:from>
      <xdr:col>3</xdr:col>
      <xdr:colOff>209550</xdr:colOff>
      <xdr:row>6</xdr:row>
      <xdr:rowOff>102870</xdr:rowOff>
    </xdr:from>
    <xdr:to>
      <xdr:col>3</xdr:col>
      <xdr:colOff>962025</xdr:colOff>
      <xdr:row>6</xdr:row>
      <xdr:rowOff>579120</xdr:rowOff>
    </xdr:to>
    <xdr:pic>
      <xdr:nvPicPr>
        <xdr:cNvPr id="101" name="image10.jpg">
          <a:extLst>
            <a:ext uri="{FF2B5EF4-FFF2-40B4-BE49-F238E27FC236}">
              <a16:creationId xmlns="" xmlns:a16="http://schemas.microsoft.com/office/drawing/2014/main" id="{00000000-0008-0000-0000-000065000000}"/>
            </a:ext>
          </a:extLst>
        </xdr:cNvPr>
        <xdr:cNvPicPr/>
      </xdr:nvPicPr>
      <xdr:blipFill>
        <a:blip xmlns:r="http://schemas.openxmlformats.org/officeDocument/2006/relationships" r:embed="rId1" cstate="email"/>
        <a:stretch>
          <a:fillRect/>
        </a:stretch>
      </xdr:blipFill>
      <xdr:spPr>
        <a:xfrm>
          <a:off x="1724025" y="6579870"/>
          <a:ext cx="752475" cy="476250"/>
        </a:xfrm>
        <a:prstGeom prst="rect">
          <a:avLst/>
        </a:prstGeom>
        <a:noFill/>
      </xdr:spPr>
    </xdr:pic>
    <xdr:clientData/>
  </xdr:twoCellAnchor>
  <xdr:twoCellAnchor>
    <xdr:from>
      <xdr:col>3</xdr:col>
      <xdr:colOff>125095</xdr:colOff>
      <xdr:row>14</xdr:row>
      <xdr:rowOff>656590</xdr:rowOff>
    </xdr:from>
    <xdr:to>
      <xdr:col>3</xdr:col>
      <xdr:colOff>982345</xdr:colOff>
      <xdr:row>14</xdr:row>
      <xdr:rowOff>1170940</xdr:rowOff>
    </xdr:to>
    <xdr:pic>
      <xdr:nvPicPr>
        <xdr:cNvPr id="103" name="image7.jpg">
          <a:extLst>
            <a:ext uri="{FF2B5EF4-FFF2-40B4-BE49-F238E27FC236}">
              <a16:creationId xmlns="" xmlns:a16="http://schemas.microsoft.com/office/drawing/2014/main" id="{00000000-0008-0000-0000-000067000000}"/>
            </a:ext>
          </a:extLst>
        </xdr:cNvPr>
        <xdr:cNvPicPr/>
      </xdr:nvPicPr>
      <xdr:blipFill>
        <a:blip xmlns:r="http://schemas.openxmlformats.org/officeDocument/2006/relationships" r:embed="rId2" cstate="email"/>
        <a:stretch>
          <a:fillRect/>
        </a:stretch>
      </xdr:blipFill>
      <xdr:spPr>
        <a:xfrm>
          <a:off x="1639570" y="23611840"/>
          <a:ext cx="857250" cy="514350"/>
        </a:xfrm>
        <a:prstGeom prst="rect">
          <a:avLst/>
        </a:prstGeom>
        <a:noFill/>
      </xdr:spPr>
    </xdr:pic>
    <xdr:clientData/>
  </xdr:twoCellAnchor>
  <xdr:twoCellAnchor>
    <xdr:from>
      <xdr:col>3</xdr:col>
      <xdr:colOff>162982</xdr:colOff>
      <xdr:row>121</xdr:row>
      <xdr:rowOff>121707</xdr:rowOff>
    </xdr:from>
    <xdr:to>
      <xdr:col>3</xdr:col>
      <xdr:colOff>848781</xdr:colOff>
      <xdr:row>121</xdr:row>
      <xdr:rowOff>759881</xdr:rowOff>
    </xdr:to>
    <xdr:pic>
      <xdr:nvPicPr>
        <xdr:cNvPr id="104" name="image8.jpg">
          <a:extLst>
            <a:ext uri="{FF2B5EF4-FFF2-40B4-BE49-F238E27FC236}">
              <a16:creationId xmlns="" xmlns:a16="http://schemas.microsoft.com/office/drawing/2014/main" id="{00000000-0008-0000-0000-000068000000}"/>
            </a:ext>
          </a:extLst>
        </xdr:cNvPr>
        <xdr:cNvPicPr/>
      </xdr:nvPicPr>
      <xdr:blipFill>
        <a:blip xmlns:r="http://schemas.openxmlformats.org/officeDocument/2006/relationships" r:embed="rId3" cstate="email"/>
        <a:stretch>
          <a:fillRect/>
        </a:stretch>
      </xdr:blipFill>
      <xdr:spPr>
        <a:xfrm>
          <a:off x="1677035" y="143125825"/>
          <a:ext cx="685800" cy="638175"/>
        </a:xfrm>
        <a:prstGeom prst="rect">
          <a:avLst/>
        </a:prstGeom>
        <a:noFill/>
      </xdr:spPr>
    </xdr:pic>
    <xdr:clientData/>
  </xdr:twoCellAnchor>
  <xdr:twoCellAnchor>
    <xdr:from>
      <xdr:col>3</xdr:col>
      <xdr:colOff>148165</xdr:colOff>
      <xdr:row>122</xdr:row>
      <xdr:rowOff>45507</xdr:rowOff>
    </xdr:from>
    <xdr:to>
      <xdr:col>3</xdr:col>
      <xdr:colOff>853013</xdr:colOff>
      <xdr:row>122</xdr:row>
      <xdr:rowOff>664631</xdr:rowOff>
    </xdr:to>
    <xdr:pic>
      <xdr:nvPicPr>
        <xdr:cNvPr id="105" name="image35.jpg">
          <a:extLst>
            <a:ext uri="{FF2B5EF4-FFF2-40B4-BE49-F238E27FC236}">
              <a16:creationId xmlns="" xmlns:a16="http://schemas.microsoft.com/office/drawing/2014/main" id="{00000000-0008-0000-0000-000069000000}"/>
            </a:ext>
          </a:extLst>
        </xdr:cNvPr>
        <xdr:cNvPicPr/>
      </xdr:nvPicPr>
      <xdr:blipFill>
        <a:blip xmlns:r="http://schemas.openxmlformats.org/officeDocument/2006/relationships" r:embed="rId4" cstate="email"/>
        <a:stretch>
          <a:fillRect/>
        </a:stretch>
      </xdr:blipFill>
      <xdr:spPr>
        <a:xfrm>
          <a:off x="1662430" y="144706975"/>
          <a:ext cx="704850" cy="619125"/>
        </a:xfrm>
        <a:prstGeom prst="rect">
          <a:avLst/>
        </a:prstGeom>
        <a:noFill/>
      </xdr:spPr>
    </xdr:pic>
    <xdr:clientData/>
  </xdr:twoCellAnchor>
  <xdr:twoCellAnchor>
    <xdr:from>
      <xdr:col>3</xdr:col>
      <xdr:colOff>129114</xdr:colOff>
      <xdr:row>124</xdr:row>
      <xdr:rowOff>45508</xdr:rowOff>
    </xdr:from>
    <xdr:to>
      <xdr:col>3</xdr:col>
      <xdr:colOff>843489</xdr:colOff>
      <xdr:row>124</xdr:row>
      <xdr:rowOff>759883</xdr:rowOff>
    </xdr:to>
    <xdr:pic>
      <xdr:nvPicPr>
        <xdr:cNvPr id="106" name="image9.jpg">
          <a:extLst>
            <a:ext uri="{FF2B5EF4-FFF2-40B4-BE49-F238E27FC236}">
              <a16:creationId xmlns="" xmlns:a16="http://schemas.microsoft.com/office/drawing/2014/main" id="{00000000-0008-0000-0000-00006A000000}"/>
            </a:ext>
          </a:extLst>
        </xdr:cNvPr>
        <xdr:cNvPicPr/>
      </xdr:nvPicPr>
      <xdr:blipFill>
        <a:blip xmlns:r="http://schemas.openxmlformats.org/officeDocument/2006/relationships" r:embed="rId5" cstate="email"/>
        <a:stretch>
          <a:fillRect/>
        </a:stretch>
      </xdr:blipFill>
      <xdr:spPr>
        <a:xfrm>
          <a:off x="1643380" y="146145250"/>
          <a:ext cx="714375" cy="714375"/>
        </a:xfrm>
        <a:prstGeom prst="rect">
          <a:avLst/>
        </a:prstGeom>
        <a:noFill/>
      </xdr:spPr>
    </xdr:pic>
    <xdr:clientData/>
  </xdr:twoCellAnchor>
  <xdr:twoCellAnchor>
    <xdr:from>
      <xdr:col>3</xdr:col>
      <xdr:colOff>250824</xdr:colOff>
      <xdr:row>133</xdr:row>
      <xdr:rowOff>94188</xdr:rowOff>
    </xdr:from>
    <xdr:to>
      <xdr:col>3</xdr:col>
      <xdr:colOff>857248</xdr:colOff>
      <xdr:row>133</xdr:row>
      <xdr:rowOff>888996</xdr:rowOff>
    </xdr:to>
    <xdr:pic>
      <xdr:nvPicPr>
        <xdr:cNvPr id="109" name="image20.png">
          <a:extLst>
            <a:ext uri="{FF2B5EF4-FFF2-40B4-BE49-F238E27FC236}">
              <a16:creationId xmlns="" xmlns:a16="http://schemas.microsoft.com/office/drawing/2014/main" id="{00000000-0008-0000-0000-00006D000000}"/>
            </a:ext>
          </a:extLst>
        </xdr:cNvPr>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64665" y="157319345"/>
          <a:ext cx="606425" cy="794385"/>
        </a:xfrm>
        <a:prstGeom prst="rect">
          <a:avLst/>
        </a:prstGeom>
        <a:noFill/>
      </xdr:spPr>
    </xdr:pic>
    <xdr:clientData/>
  </xdr:twoCellAnchor>
  <xdr:twoCellAnchor>
    <xdr:from>
      <xdr:col>3</xdr:col>
      <xdr:colOff>156845</xdr:colOff>
      <xdr:row>7</xdr:row>
      <xdr:rowOff>33655</xdr:rowOff>
    </xdr:from>
    <xdr:to>
      <xdr:col>3</xdr:col>
      <xdr:colOff>918845</xdr:colOff>
      <xdr:row>7</xdr:row>
      <xdr:rowOff>519430</xdr:rowOff>
    </xdr:to>
    <xdr:pic>
      <xdr:nvPicPr>
        <xdr:cNvPr id="116" name="image1.jpg">
          <a:extLst>
            <a:ext uri="{FF2B5EF4-FFF2-40B4-BE49-F238E27FC236}">
              <a16:creationId xmlns="" xmlns:a16="http://schemas.microsoft.com/office/drawing/2014/main" id="{00000000-0008-0000-0000-000074000000}"/>
            </a:ext>
          </a:extLst>
        </xdr:cNvPr>
        <xdr:cNvPicPr/>
      </xdr:nvPicPr>
      <xdr:blipFill>
        <a:blip xmlns:r="http://schemas.openxmlformats.org/officeDocument/2006/relationships" r:embed="rId7" cstate="email"/>
        <a:stretch>
          <a:fillRect/>
        </a:stretch>
      </xdr:blipFill>
      <xdr:spPr>
        <a:xfrm>
          <a:off x="1671320" y="11863705"/>
          <a:ext cx="762000" cy="485775"/>
        </a:xfrm>
        <a:prstGeom prst="rect">
          <a:avLst/>
        </a:prstGeom>
        <a:noFill/>
      </xdr:spPr>
    </xdr:pic>
    <xdr:clientData/>
  </xdr:twoCellAnchor>
  <xdr:twoCellAnchor>
    <xdr:from>
      <xdr:col>3</xdr:col>
      <xdr:colOff>175895</xdr:colOff>
      <xdr:row>8</xdr:row>
      <xdr:rowOff>105410</xdr:rowOff>
    </xdr:from>
    <xdr:to>
      <xdr:col>3</xdr:col>
      <xdr:colOff>978112</xdr:colOff>
      <xdr:row>8</xdr:row>
      <xdr:rowOff>543560</xdr:rowOff>
    </xdr:to>
    <xdr:pic>
      <xdr:nvPicPr>
        <xdr:cNvPr id="117" name="image26.jpg">
          <a:extLst>
            <a:ext uri="{FF2B5EF4-FFF2-40B4-BE49-F238E27FC236}">
              <a16:creationId xmlns="" xmlns:a16="http://schemas.microsoft.com/office/drawing/2014/main" id="{00000000-0008-0000-0000-000075000000}"/>
            </a:ext>
          </a:extLst>
        </xdr:cNvPr>
        <xdr:cNvPicPr/>
      </xdr:nvPicPr>
      <xdr:blipFill>
        <a:blip xmlns:r="http://schemas.openxmlformats.org/officeDocument/2006/relationships" r:embed="rId8" cstate="email"/>
        <a:stretch>
          <a:fillRect/>
        </a:stretch>
      </xdr:blipFill>
      <xdr:spPr>
        <a:xfrm>
          <a:off x="1690370" y="12554585"/>
          <a:ext cx="802005" cy="438150"/>
        </a:xfrm>
        <a:prstGeom prst="rect">
          <a:avLst/>
        </a:prstGeom>
        <a:noFill/>
      </xdr:spPr>
    </xdr:pic>
    <xdr:clientData/>
  </xdr:twoCellAnchor>
  <xdr:twoCellAnchor>
    <xdr:from>
      <xdr:col>3</xdr:col>
      <xdr:colOff>145415</xdr:colOff>
      <xdr:row>14</xdr:row>
      <xdr:rowOff>52705</xdr:rowOff>
    </xdr:from>
    <xdr:to>
      <xdr:col>3</xdr:col>
      <xdr:colOff>1031240</xdr:colOff>
      <xdr:row>14</xdr:row>
      <xdr:rowOff>633730</xdr:rowOff>
    </xdr:to>
    <xdr:pic>
      <xdr:nvPicPr>
        <xdr:cNvPr id="122" name="image12.jpg">
          <a:extLst>
            <a:ext uri="{FF2B5EF4-FFF2-40B4-BE49-F238E27FC236}">
              <a16:creationId xmlns="" xmlns:a16="http://schemas.microsoft.com/office/drawing/2014/main" id="{00000000-0008-0000-0000-00007A000000}"/>
            </a:ext>
          </a:extLst>
        </xdr:cNvPr>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9890" y="23007955"/>
          <a:ext cx="885825" cy="581025"/>
        </a:xfrm>
        <a:prstGeom prst="rect">
          <a:avLst/>
        </a:prstGeom>
        <a:noFill/>
      </xdr:spPr>
    </xdr:pic>
    <xdr:clientData/>
  </xdr:twoCellAnchor>
  <xdr:twoCellAnchor>
    <xdr:from>
      <xdr:col>3</xdr:col>
      <xdr:colOff>300990</xdr:colOff>
      <xdr:row>16</xdr:row>
      <xdr:rowOff>64770</xdr:rowOff>
    </xdr:from>
    <xdr:to>
      <xdr:col>3</xdr:col>
      <xdr:colOff>853439</xdr:colOff>
      <xdr:row>16</xdr:row>
      <xdr:rowOff>674370</xdr:rowOff>
    </xdr:to>
    <xdr:pic>
      <xdr:nvPicPr>
        <xdr:cNvPr id="124" name="image19.png">
          <a:extLst>
            <a:ext uri="{FF2B5EF4-FFF2-40B4-BE49-F238E27FC236}">
              <a16:creationId xmlns="" xmlns:a16="http://schemas.microsoft.com/office/drawing/2014/main" id="{00000000-0008-0000-0000-00007C000000}"/>
            </a:ext>
          </a:extLst>
        </xdr:cNvPr>
        <xdr:cNvPicPr/>
      </xdr:nvPicPr>
      <xdr:blipFill>
        <a:blip xmlns:r="http://schemas.openxmlformats.org/officeDocument/2006/relationships" r:embed="rId10" cstate="email"/>
        <a:stretch>
          <a:fillRect/>
        </a:stretch>
      </xdr:blipFill>
      <xdr:spPr>
        <a:xfrm>
          <a:off x="1815465" y="28039695"/>
          <a:ext cx="551815" cy="609600"/>
        </a:xfrm>
        <a:prstGeom prst="rect">
          <a:avLst/>
        </a:prstGeom>
        <a:noFill/>
      </xdr:spPr>
    </xdr:pic>
    <xdr:clientData/>
  </xdr:twoCellAnchor>
  <xdr:twoCellAnchor>
    <xdr:from>
      <xdr:col>3</xdr:col>
      <xdr:colOff>125940</xdr:colOff>
      <xdr:row>123</xdr:row>
      <xdr:rowOff>68790</xdr:rowOff>
    </xdr:from>
    <xdr:to>
      <xdr:col>3</xdr:col>
      <xdr:colOff>1011765</xdr:colOff>
      <xdr:row>123</xdr:row>
      <xdr:rowOff>649814</xdr:rowOff>
    </xdr:to>
    <xdr:pic>
      <xdr:nvPicPr>
        <xdr:cNvPr id="130" name="image30.jpg">
          <a:extLst>
            <a:ext uri="{FF2B5EF4-FFF2-40B4-BE49-F238E27FC236}">
              <a16:creationId xmlns="" xmlns:a16="http://schemas.microsoft.com/office/drawing/2014/main" id="{00000000-0008-0000-0000-000082000000}"/>
            </a:ext>
          </a:extLst>
        </xdr:cNvPr>
        <xdr:cNvPicPr/>
      </xdr:nvPicPr>
      <xdr:blipFill>
        <a:blip xmlns:r="http://schemas.openxmlformats.org/officeDocument/2006/relationships" r:embed="rId11" cstate="email"/>
        <a:stretch>
          <a:fillRect/>
        </a:stretch>
      </xdr:blipFill>
      <xdr:spPr>
        <a:xfrm>
          <a:off x="1640205" y="145492470"/>
          <a:ext cx="885825" cy="581025"/>
        </a:xfrm>
        <a:prstGeom prst="rect">
          <a:avLst/>
        </a:prstGeom>
        <a:noFill/>
      </xdr:spPr>
    </xdr:pic>
    <xdr:clientData/>
  </xdr:twoCellAnchor>
  <xdr:twoCellAnchor>
    <xdr:from>
      <xdr:col>3</xdr:col>
      <xdr:colOff>194733</xdr:colOff>
      <xdr:row>125</xdr:row>
      <xdr:rowOff>100540</xdr:rowOff>
    </xdr:from>
    <xdr:to>
      <xdr:col>3</xdr:col>
      <xdr:colOff>851957</xdr:colOff>
      <xdr:row>125</xdr:row>
      <xdr:rowOff>719664</xdr:rowOff>
    </xdr:to>
    <xdr:pic>
      <xdr:nvPicPr>
        <xdr:cNvPr id="131" name="image21.png">
          <a:extLst>
            <a:ext uri="{FF2B5EF4-FFF2-40B4-BE49-F238E27FC236}">
              <a16:creationId xmlns="" xmlns:a16="http://schemas.microsoft.com/office/drawing/2014/main" id="{00000000-0008-0000-0000-000083000000}"/>
            </a:ext>
          </a:extLst>
        </xdr:cNvPr>
        <xdr:cNvPicPr/>
      </xdr:nvPicPr>
      <xdr:blipFill>
        <a:blip xmlns:r="http://schemas.openxmlformats.org/officeDocument/2006/relationships" r:embed="rId12" cstate="email"/>
        <a:stretch>
          <a:fillRect/>
        </a:stretch>
      </xdr:blipFill>
      <xdr:spPr>
        <a:xfrm>
          <a:off x="1708785" y="147895945"/>
          <a:ext cx="657225" cy="619125"/>
        </a:xfrm>
        <a:prstGeom prst="rect">
          <a:avLst/>
        </a:prstGeom>
        <a:noFill/>
      </xdr:spPr>
    </xdr:pic>
    <xdr:clientData/>
  </xdr:twoCellAnchor>
  <xdr:twoCellAnchor>
    <xdr:from>
      <xdr:col>3</xdr:col>
      <xdr:colOff>69848</xdr:colOff>
      <xdr:row>134</xdr:row>
      <xdr:rowOff>64557</xdr:rowOff>
    </xdr:from>
    <xdr:to>
      <xdr:col>3</xdr:col>
      <xdr:colOff>687914</xdr:colOff>
      <xdr:row>134</xdr:row>
      <xdr:rowOff>804331</xdr:rowOff>
    </xdr:to>
    <xdr:pic>
      <xdr:nvPicPr>
        <xdr:cNvPr id="132" name="image22.jpg">
          <a:extLst>
            <a:ext uri="{FF2B5EF4-FFF2-40B4-BE49-F238E27FC236}">
              <a16:creationId xmlns="" xmlns:a16="http://schemas.microsoft.com/office/drawing/2014/main" id="{00000000-0008-0000-0000-000084000000}"/>
            </a:ext>
          </a:extLst>
        </xdr:cNvPr>
        <xdr:cNvPicPr/>
      </xdr:nvPicPr>
      <xdr:blipFill>
        <a:blip xmlns:r="http://schemas.openxmlformats.org/officeDocument/2006/relationships" r:embed="rId13" cstate="email"/>
        <a:stretch>
          <a:fillRect/>
        </a:stretch>
      </xdr:blipFill>
      <xdr:spPr>
        <a:xfrm>
          <a:off x="1583690" y="158394400"/>
          <a:ext cx="618490" cy="739775"/>
        </a:xfrm>
        <a:prstGeom prst="rect">
          <a:avLst/>
        </a:prstGeom>
        <a:noFill/>
      </xdr:spPr>
    </xdr:pic>
    <xdr:clientData/>
  </xdr:twoCellAnchor>
  <xdr:twoCellAnchor>
    <xdr:from>
      <xdr:col>3</xdr:col>
      <xdr:colOff>73024</xdr:colOff>
      <xdr:row>135</xdr:row>
      <xdr:rowOff>77257</xdr:rowOff>
    </xdr:from>
    <xdr:to>
      <xdr:col>3</xdr:col>
      <xdr:colOff>777872</xdr:colOff>
      <xdr:row>135</xdr:row>
      <xdr:rowOff>820206</xdr:rowOff>
    </xdr:to>
    <xdr:pic>
      <xdr:nvPicPr>
        <xdr:cNvPr id="133" name="image41.png">
          <a:extLst>
            <a:ext uri="{FF2B5EF4-FFF2-40B4-BE49-F238E27FC236}">
              <a16:creationId xmlns="" xmlns:a16="http://schemas.microsoft.com/office/drawing/2014/main" id="{00000000-0008-0000-0000-000085000000}"/>
            </a:ext>
          </a:extLst>
        </xdr:cNvPr>
        <xdr:cNvPicPr/>
      </xdr:nvPicPr>
      <xdr:blipFill>
        <a:blip xmlns:r="http://schemas.openxmlformats.org/officeDocument/2006/relationships" r:embed="rId14" cstate="email"/>
        <a:stretch>
          <a:fillRect/>
        </a:stretch>
      </xdr:blipFill>
      <xdr:spPr>
        <a:xfrm>
          <a:off x="1586865" y="159359600"/>
          <a:ext cx="704850" cy="742950"/>
        </a:xfrm>
        <a:prstGeom prst="rect">
          <a:avLst/>
        </a:prstGeom>
        <a:noFill/>
      </xdr:spPr>
    </xdr:pic>
    <xdr:clientData/>
  </xdr:twoCellAnchor>
  <xdr:twoCellAnchor>
    <xdr:from>
      <xdr:col>3</xdr:col>
      <xdr:colOff>98424</xdr:colOff>
      <xdr:row>136</xdr:row>
      <xdr:rowOff>56090</xdr:rowOff>
    </xdr:from>
    <xdr:to>
      <xdr:col>3</xdr:col>
      <xdr:colOff>860423</xdr:colOff>
      <xdr:row>136</xdr:row>
      <xdr:rowOff>837139</xdr:rowOff>
    </xdr:to>
    <xdr:pic>
      <xdr:nvPicPr>
        <xdr:cNvPr id="134" name="image43.png">
          <a:extLst>
            <a:ext uri="{FF2B5EF4-FFF2-40B4-BE49-F238E27FC236}">
              <a16:creationId xmlns="" xmlns:a16="http://schemas.microsoft.com/office/drawing/2014/main" id="{00000000-0008-0000-0000-000086000000}"/>
            </a:ext>
          </a:extLst>
        </xdr:cNvPr>
        <xdr:cNvPicPr/>
      </xdr:nvPicPr>
      <xdr:blipFill>
        <a:blip xmlns:r="http://schemas.openxmlformats.org/officeDocument/2006/relationships" r:embed="rId15" cstate="email"/>
        <a:stretch>
          <a:fillRect/>
        </a:stretch>
      </xdr:blipFill>
      <xdr:spPr>
        <a:xfrm>
          <a:off x="1612265" y="160243520"/>
          <a:ext cx="762000" cy="781050"/>
        </a:xfrm>
        <a:prstGeom prst="rect">
          <a:avLst/>
        </a:prstGeom>
        <a:noFill/>
      </xdr:spPr>
    </xdr:pic>
    <xdr:clientData/>
  </xdr:twoCellAnchor>
  <xdr:twoCellAnchor>
    <xdr:from>
      <xdr:col>3</xdr:col>
      <xdr:colOff>120649</xdr:colOff>
      <xdr:row>137</xdr:row>
      <xdr:rowOff>66673</xdr:rowOff>
    </xdr:from>
    <xdr:to>
      <xdr:col>3</xdr:col>
      <xdr:colOff>863598</xdr:colOff>
      <xdr:row>137</xdr:row>
      <xdr:rowOff>781048</xdr:rowOff>
    </xdr:to>
    <xdr:pic>
      <xdr:nvPicPr>
        <xdr:cNvPr id="135" name="image37.png">
          <a:extLst>
            <a:ext uri="{FF2B5EF4-FFF2-40B4-BE49-F238E27FC236}">
              <a16:creationId xmlns="" xmlns:a16="http://schemas.microsoft.com/office/drawing/2014/main" id="{00000000-0008-0000-0000-000087000000}"/>
            </a:ext>
          </a:extLst>
        </xdr:cNvPr>
        <xdr:cNvPicPr/>
      </xdr:nvPicPr>
      <xdr:blipFill>
        <a:blip xmlns:r="http://schemas.openxmlformats.org/officeDocument/2006/relationships" r:embed="rId16" cstate="email"/>
        <a:stretch>
          <a:fillRect/>
        </a:stretch>
      </xdr:blipFill>
      <xdr:spPr>
        <a:xfrm>
          <a:off x="1634490" y="161149030"/>
          <a:ext cx="742950" cy="714375"/>
        </a:xfrm>
        <a:prstGeom prst="rect">
          <a:avLst/>
        </a:prstGeom>
        <a:noFill/>
      </xdr:spPr>
    </xdr:pic>
    <xdr:clientData/>
  </xdr:twoCellAnchor>
  <xdr:twoCellAnchor>
    <xdr:from>
      <xdr:col>3</xdr:col>
      <xdr:colOff>123823</xdr:colOff>
      <xdr:row>138</xdr:row>
      <xdr:rowOff>59266</xdr:rowOff>
    </xdr:from>
    <xdr:to>
      <xdr:col>3</xdr:col>
      <xdr:colOff>923923</xdr:colOff>
      <xdr:row>138</xdr:row>
      <xdr:rowOff>916516</xdr:rowOff>
    </xdr:to>
    <xdr:pic>
      <xdr:nvPicPr>
        <xdr:cNvPr id="136" name="image33.png">
          <a:extLst>
            <a:ext uri="{FF2B5EF4-FFF2-40B4-BE49-F238E27FC236}">
              <a16:creationId xmlns="" xmlns:a16="http://schemas.microsoft.com/office/drawing/2014/main" id="{00000000-0008-0000-0000-000088000000}"/>
            </a:ext>
          </a:extLst>
        </xdr:cNvPr>
        <xdr:cNvPicPr/>
      </xdr:nvPicPr>
      <xdr:blipFill>
        <a:blip xmlns:r="http://schemas.openxmlformats.org/officeDocument/2006/relationships" r:embed="rId17" cstate="email"/>
        <a:stretch>
          <a:fillRect/>
        </a:stretch>
      </xdr:blipFill>
      <xdr:spPr>
        <a:xfrm>
          <a:off x="1637665" y="161961195"/>
          <a:ext cx="800100" cy="857250"/>
        </a:xfrm>
        <a:prstGeom prst="rect">
          <a:avLst/>
        </a:prstGeom>
        <a:noFill/>
      </xdr:spPr>
    </xdr:pic>
    <xdr:clientData/>
  </xdr:twoCellAnchor>
  <xdr:twoCellAnchor>
    <xdr:from>
      <xdr:col>3</xdr:col>
      <xdr:colOff>110065</xdr:colOff>
      <xdr:row>139</xdr:row>
      <xdr:rowOff>51858</xdr:rowOff>
    </xdr:from>
    <xdr:to>
      <xdr:col>3</xdr:col>
      <xdr:colOff>919689</xdr:colOff>
      <xdr:row>139</xdr:row>
      <xdr:rowOff>813857</xdr:rowOff>
    </xdr:to>
    <xdr:pic>
      <xdr:nvPicPr>
        <xdr:cNvPr id="137" name="image31.png">
          <a:extLst>
            <a:ext uri="{FF2B5EF4-FFF2-40B4-BE49-F238E27FC236}">
              <a16:creationId xmlns="" xmlns:a16="http://schemas.microsoft.com/office/drawing/2014/main" id="{00000000-0008-0000-0000-000089000000}"/>
            </a:ext>
          </a:extLst>
        </xdr:cNvPr>
        <xdr:cNvPicPr/>
      </xdr:nvPicPr>
      <xdr:blipFill>
        <a:blip xmlns:r="http://schemas.openxmlformats.org/officeDocument/2006/relationships" r:embed="rId18" cstate="email"/>
        <a:stretch>
          <a:fillRect/>
        </a:stretch>
      </xdr:blipFill>
      <xdr:spPr>
        <a:xfrm>
          <a:off x="1624330" y="162953700"/>
          <a:ext cx="809625" cy="762000"/>
        </a:xfrm>
        <a:prstGeom prst="rect">
          <a:avLst/>
        </a:prstGeom>
        <a:noFill/>
      </xdr:spPr>
    </xdr:pic>
    <xdr:clientData/>
  </xdr:twoCellAnchor>
  <xdr:twoCellAnchor>
    <xdr:from>
      <xdr:col>3</xdr:col>
      <xdr:colOff>82548</xdr:colOff>
      <xdr:row>140</xdr:row>
      <xdr:rowOff>69848</xdr:rowOff>
    </xdr:from>
    <xdr:to>
      <xdr:col>3</xdr:col>
      <xdr:colOff>892172</xdr:colOff>
      <xdr:row>140</xdr:row>
      <xdr:rowOff>936622</xdr:rowOff>
    </xdr:to>
    <xdr:pic>
      <xdr:nvPicPr>
        <xdr:cNvPr id="138" name="image34.png">
          <a:extLst>
            <a:ext uri="{FF2B5EF4-FFF2-40B4-BE49-F238E27FC236}">
              <a16:creationId xmlns="" xmlns:a16="http://schemas.microsoft.com/office/drawing/2014/main" id="{00000000-0008-0000-0000-00008A000000}"/>
            </a:ext>
          </a:extLst>
        </xdr:cNvPr>
        <xdr:cNvPicPr/>
      </xdr:nvPicPr>
      <xdr:blipFill>
        <a:blip xmlns:r="http://schemas.openxmlformats.org/officeDocument/2006/relationships" r:embed="rId19" cstate="email"/>
        <a:stretch>
          <a:fillRect/>
        </a:stretch>
      </xdr:blipFill>
      <xdr:spPr>
        <a:xfrm>
          <a:off x="1596390" y="163857305"/>
          <a:ext cx="809625" cy="866775"/>
        </a:xfrm>
        <a:prstGeom prst="rect">
          <a:avLst/>
        </a:prstGeom>
        <a:noFill/>
      </xdr:spPr>
    </xdr:pic>
    <xdr:clientData/>
  </xdr:twoCellAnchor>
  <xdr:twoCellAnchor>
    <xdr:from>
      <xdr:col>3</xdr:col>
      <xdr:colOff>153457</xdr:colOff>
      <xdr:row>141</xdr:row>
      <xdr:rowOff>77257</xdr:rowOff>
    </xdr:from>
    <xdr:to>
      <xdr:col>3</xdr:col>
      <xdr:colOff>886881</xdr:colOff>
      <xdr:row>141</xdr:row>
      <xdr:rowOff>839256</xdr:rowOff>
    </xdr:to>
    <xdr:pic>
      <xdr:nvPicPr>
        <xdr:cNvPr id="139" name="image32.png">
          <a:extLst>
            <a:ext uri="{FF2B5EF4-FFF2-40B4-BE49-F238E27FC236}">
              <a16:creationId xmlns="" xmlns:a16="http://schemas.microsoft.com/office/drawing/2014/main" id="{00000000-0008-0000-0000-00008B000000}"/>
            </a:ext>
          </a:extLst>
        </xdr:cNvPr>
        <xdr:cNvPicPr/>
      </xdr:nvPicPr>
      <xdr:blipFill>
        <a:blip xmlns:r="http://schemas.openxmlformats.org/officeDocument/2006/relationships" r:embed="rId20" cstate="email"/>
        <a:stretch>
          <a:fillRect/>
        </a:stretch>
      </xdr:blipFill>
      <xdr:spPr>
        <a:xfrm>
          <a:off x="1667510" y="164912675"/>
          <a:ext cx="733425" cy="762000"/>
        </a:xfrm>
        <a:prstGeom prst="rect">
          <a:avLst/>
        </a:prstGeom>
        <a:noFill/>
      </xdr:spPr>
    </xdr:pic>
    <xdr:clientData/>
  </xdr:twoCellAnchor>
  <xdr:twoCellAnchor>
    <xdr:from>
      <xdr:col>3</xdr:col>
      <xdr:colOff>88899</xdr:colOff>
      <xdr:row>142</xdr:row>
      <xdr:rowOff>42332</xdr:rowOff>
    </xdr:from>
    <xdr:to>
      <xdr:col>3</xdr:col>
      <xdr:colOff>709082</xdr:colOff>
      <xdr:row>142</xdr:row>
      <xdr:rowOff>709081</xdr:rowOff>
    </xdr:to>
    <xdr:pic>
      <xdr:nvPicPr>
        <xdr:cNvPr id="140" name="image40.png">
          <a:extLst>
            <a:ext uri="{FF2B5EF4-FFF2-40B4-BE49-F238E27FC236}">
              <a16:creationId xmlns="" xmlns:a16="http://schemas.microsoft.com/office/drawing/2014/main" id="{00000000-0008-0000-0000-00008C000000}"/>
            </a:ext>
          </a:extLst>
        </xdr:cNvPr>
        <xdr:cNvPicPr/>
      </xdr:nvPicPr>
      <xdr:blipFill>
        <a:blip xmlns:r="http://schemas.openxmlformats.org/officeDocument/2006/relationships" r:embed="rId21" cstate="email"/>
        <a:stretch>
          <a:fillRect/>
        </a:stretch>
      </xdr:blipFill>
      <xdr:spPr>
        <a:xfrm>
          <a:off x="1602740" y="165782625"/>
          <a:ext cx="620395" cy="666750"/>
        </a:xfrm>
        <a:prstGeom prst="rect">
          <a:avLst/>
        </a:prstGeom>
        <a:noFill/>
      </xdr:spPr>
    </xdr:pic>
    <xdr:clientData/>
  </xdr:twoCellAnchor>
  <xdr:twoCellAnchor>
    <xdr:from>
      <xdr:col>3</xdr:col>
      <xdr:colOff>136524</xdr:colOff>
      <xdr:row>143</xdr:row>
      <xdr:rowOff>71964</xdr:rowOff>
    </xdr:from>
    <xdr:to>
      <xdr:col>3</xdr:col>
      <xdr:colOff>917573</xdr:colOff>
      <xdr:row>143</xdr:row>
      <xdr:rowOff>929214</xdr:rowOff>
    </xdr:to>
    <xdr:pic>
      <xdr:nvPicPr>
        <xdr:cNvPr id="141" name="image58.png">
          <a:extLst>
            <a:ext uri="{FF2B5EF4-FFF2-40B4-BE49-F238E27FC236}">
              <a16:creationId xmlns="" xmlns:a16="http://schemas.microsoft.com/office/drawing/2014/main" id="{00000000-0008-0000-0000-00008D000000}"/>
            </a:ext>
          </a:extLst>
        </xdr:cNvPr>
        <xdr:cNvPicPr/>
      </xdr:nvPicPr>
      <xdr:blipFill>
        <a:blip xmlns:r="http://schemas.openxmlformats.org/officeDocument/2006/relationships" r:embed="rId22" cstate="email"/>
        <a:stretch>
          <a:fillRect/>
        </a:stretch>
      </xdr:blipFill>
      <xdr:spPr>
        <a:xfrm>
          <a:off x="1650365" y="166641145"/>
          <a:ext cx="781050" cy="857250"/>
        </a:xfrm>
        <a:prstGeom prst="rect">
          <a:avLst/>
        </a:prstGeom>
        <a:noFill/>
      </xdr:spPr>
    </xdr:pic>
    <xdr:clientData/>
  </xdr:twoCellAnchor>
  <xdr:twoCellAnchor>
    <xdr:from>
      <xdr:col>3</xdr:col>
      <xdr:colOff>49740</xdr:colOff>
      <xdr:row>144</xdr:row>
      <xdr:rowOff>67732</xdr:rowOff>
    </xdr:from>
    <xdr:to>
      <xdr:col>3</xdr:col>
      <xdr:colOff>916514</xdr:colOff>
      <xdr:row>144</xdr:row>
      <xdr:rowOff>934506</xdr:rowOff>
    </xdr:to>
    <xdr:pic>
      <xdr:nvPicPr>
        <xdr:cNvPr id="142" name="image36.png">
          <a:extLst>
            <a:ext uri="{FF2B5EF4-FFF2-40B4-BE49-F238E27FC236}">
              <a16:creationId xmlns="" xmlns:a16="http://schemas.microsoft.com/office/drawing/2014/main" id="{00000000-0008-0000-0000-00008E000000}"/>
            </a:ext>
          </a:extLst>
        </xdr:cNvPr>
        <xdr:cNvPicPr/>
      </xdr:nvPicPr>
      <xdr:blipFill>
        <a:blip xmlns:r="http://schemas.openxmlformats.org/officeDocument/2006/relationships" r:embed="rId23" cstate="email"/>
        <a:stretch>
          <a:fillRect/>
        </a:stretch>
      </xdr:blipFill>
      <xdr:spPr>
        <a:xfrm>
          <a:off x="1564005" y="167722550"/>
          <a:ext cx="866775" cy="866775"/>
        </a:xfrm>
        <a:prstGeom prst="rect">
          <a:avLst/>
        </a:prstGeom>
        <a:noFill/>
      </xdr:spPr>
    </xdr:pic>
    <xdr:clientData/>
  </xdr:twoCellAnchor>
  <xdr:twoCellAnchor>
    <xdr:from>
      <xdr:col>3</xdr:col>
      <xdr:colOff>166158</xdr:colOff>
      <xdr:row>146</xdr:row>
      <xdr:rowOff>53974</xdr:rowOff>
    </xdr:from>
    <xdr:to>
      <xdr:col>3</xdr:col>
      <xdr:colOff>687914</xdr:colOff>
      <xdr:row>146</xdr:row>
      <xdr:rowOff>846663</xdr:rowOff>
    </xdr:to>
    <xdr:pic>
      <xdr:nvPicPr>
        <xdr:cNvPr id="143" name="image77.png">
          <a:extLst>
            <a:ext uri="{FF2B5EF4-FFF2-40B4-BE49-F238E27FC236}">
              <a16:creationId xmlns="" xmlns:a16="http://schemas.microsoft.com/office/drawing/2014/main" id="{00000000-0008-0000-0000-00008F000000}"/>
            </a:ext>
          </a:extLst>
        </xdr:cNvPr>
        <xdr:cNvPicPr/>
      </xdr:nvPicPr>
      <xdr:blipFill>
        <a:blip xmlns:r="http://schemas.openxmlformats.org/officeDocument/2006/relationships" r:embed="rId24" cstate="email"/>
        <a:stretch>
          <a:fillRect/>
        </a:stretch>
      </xdr:blipFill>
      <xdr:spPr>
        <a:xfrm>
          <a:off x="1680210" y="169880280"/>
          <a:ext cx="521970" cy="793115"/>
        </a:xfrm>
        <a:prstGeom prst="rect">
          <a:avLst/>
        </a:prstGeom>
        <a:noFill/>
      </xdr:spPr>
    </xdr:pic>
    <xdr:clientData/>
  </xdr:twoCellAnchor>
  <xdr:twoCellAnchor>
    <xdr:from>
      <xdr:col>3</xdr:col>
      <xdr:colOff>227330</xdr:colOff>
      <xdr:row>28</xdr:row>
      <xdr:rowOff>45085</xdr:rowOff>
    </xdr:from>
    <xdr:to>
      <xdr:col>3</xdr:col>
      <xdr:colOff>998855</xdr:colOff>
      <xdr:row>28</xdr:row>
      <xdr:rowOff>578485</xdr:rowOff>
    </xdr:to>
    <xdr:pic>
      <xdr:nvPicPr>
        <xdr:cNvPr id="158" name="image76.jpg">
          <a:extLst>
            <a:ext uri="{FF2B5EF4-FFF2-40B4-BE49-F238E27FC236}">
              <a16:creationId xmlns="" xmlns:a16="http://schemas.microsoft.com/office/drawing/2014/main" id="{00000000-0008-0000-0000-00009E000000}"/>
            </a:ext>
          </a:extLst>
        </xdr:cNvPr>
        <xdr:cNvPicPr/>
      </xdr:nvPicPr>
      <xdr:blipFill>
        <a:blip xmlns:r="http://schemas.openxmlformats.org/officeDocument/2006/relationships" r:embed="rId25" cstate="email"/>
        <a:stretch>
          <a:fillRect/>
        </a:stretch>
      </xdr:blipFill>
      <xdr:spPr>
        <a:xfrm>
          <a:off x="1741805" y="43059985"/>
          <a:ext cx="771525" cy="533400"/>
        </a:xfrm>
        <a:prstGeom prst="rect">
          <a:avLst/>
        </a:prstGeom>
        <a:noFill/>
      </xdr:spPr>
    </xdr:pic>
    <xdr:clientData/>
  </xdr:twoCellAnchor>
  <xdr:twoCellAnchor>
    <xdr:from>
      <xdr:col>3</xdr:col>
      <xdr:colOff>285115</xdr:colOff>
      <xdr:row>31</xdr:row>
      <xdr:rowOff>34290</xdr:rowOff>
    </xdr:from>
    <xdr:to>
      <xdr:col>3</xdr:col>
      <xdr:colOff>904240</xdr:colOff>
      <xdr:row>31</xdr:row>
      <xdr:rowOff>577215</xdr:rowOff>
    </xdr:to>
    <xdr:pic>
      <xdr:nvPicPr>
        <xdr:cNvPr id="159" name="image57.jpg">
          <a:extLst>
            <a:ext uri="{FF2B5EF4-FFF2-40B4-BE49-F238E27FC236}">
              <a16:creationId xmlns="" xmlns:a16="http://schemas.microsoft.com/office/drawing/2014/main" id="{00000000-0008-0000-0000-00009F000000}"/>
            </a:ext>
          </a:extLst>
        </xdr:cNvPr>
        <xdr:cNvPicPr/>
      </xdr:nvPicPr>
      <xdr:blipFill>
        <a:blip xmlns:r="http://schemas.openxmlformats.org/officeDocument/2006/relationships" r:embed="rId26" cstate="email"/>
        <a:stretch>
          <a:fillRect/>
        </a:stretch>
      </xdr:blipFill>
      <xdr:spPr>
        <a:xfrm>
          <a:off x="1799590" y="46068615"/>
          <a:ext cx="619125" cy="542925"/>
        </a:xfrm>
        <a:prstGeom prst="rect">
          <a:avLst/>
        </a:prstGeom>
        <a:noFill/>
      </xdr:spPr>
    </xdr:pic>
    <xdr:clientData/>
  </xdr:twoCellAnchor>
  <xdr:twoCellAnchor>
    <xdr:from>
      <xdr:col>3</xdr:col>
      <xdr:colOff>140335</xdr:colOff>
      <xdr:row>32</xdr:row>
      <xdr:rowOff>29210</xdr:rowOff>
    </xdr:from>
    <xdr:to>
      <xdr:col>3</xdr:col>
      <xdr:colOff>969010</xdr:colOff>
      <xdr:row>32</xdr:row>
      <xdr:rowOff>619759</xdr:rowOff>
    </xdr:to>
    <xdr:pic>
      <xdr:nvPicPr>
        <xdr:cNvPr id="160" name="image62.jpg">
          <a:extLst>
            <a:ext uri="{FF2B5EF4-FFF2-40B4-BE49-F238E27FC236}">
              <a16:creationId xmlns="" xmlns:a16="http://schemas.microsoft.com/office/drawing/2014/main" id="{00000000-0008-0000-0000-0000A0000000}"/>
            </a:ext>
          </a:extLst>
        </xdr:cNvPr>
        <xdr:cNvPicPr/>
      </xdr:nvPicPr>
      <xdr:blipFill>
        <a:blip xmlns:r="http://schemas.openxmlformats.org/officeDocument/2006/relationships" r:embed="rId27" cstate="email"/>
        <a:stretch>
          <a:fillRect/>
        </a:stretch>
      </xdr:blipFill>
      <xdr:spPr>
        <a:xfrm>
          <a:off x="1654810" y="46730285"/>
          <a:ext cx="828675" cy="589915"/>
        </a:xfrm>
        <a:prstGeom prst="rect">
          <a:avLst/>
        </a:prstGeom>
        <a:noFill/>
      </xdr:spPr>
    </xdr:pic>
    <xdr:clientData/>
  </xdr:twoCellAnchor>
  <xdr:twoCellAnchor>
    <xdr:from>
      <xdr:col>3</xdr:col>
      <xdr:colOff>225425</xdr:colOff>
      <xdr:row>106</xdr:row>
      <xdr:rowOff>15875</xdr:rowOff>
    </xdr:from>
    <xdr:to>
      <xdr:col>3</xdr:col>
      <xdr:colOff>730250</xdr:colOff>
      <xdr:row>106</xdr:row>
      <xdr:rowOff>539750</xdr:rowOff>
    </xdr:to>
    <xdr:pic>
      <xdr:nvPicPr>
        <xdr:cNvPr id="161" name="image67.jpg">
          <a:extLst>
            <a:ext uri="{FF2B5EF4-FFF2-40B4-BE49-F238E27FC236}">
              <a16:creationId xmlns="" xmlns:a16="http://schemas.microsoft.com/office/drawing/2014/main" id="{00000000-0008-0000-0000-0000A1000000}"/>
            </a:ext>
          </a:extLst>
        </xdr:cNvPr>
        <xdr:cNvPicPr/>
      </xdr:nvPicPr>
      <xdr:blipFill>
        <a:blip xmlns:r="http://schemas.openxmlformats.org/officeDocument/2006/relationships" r:embed="rId28" cstate="email"/>
        <a:stretch>
          <a:fillRect/>
        </a:stretch>
      </xdr:blipFill>
      <xdr:spPr>
        <a:xfrm>
          <a:off x="1739900" y="114216815"/>
          <a:ext cx="504825" cy="523875"/>
        </a:xfrm>
        <a:prstGeom prst="rect">
          <a:avLst/>
        </a:prstGeom>
        <a:noFill/>
      </xdr:spPr>
    </xdr:pic>
    <xdr:clientData/>
  </xdr:twoCellAnchor>
  <xdr:twoCellAnchor>
    <xdr:from>
      <xdr:col>3</xdr:col>
      <xdr:colOff>102657</xdr:colOff>
      <xdr:row>147</xdr:row>
      <xdr:rowOff>69848</xdr:rowOff>
    </xdr:from>
    <xdr:to>
      <xdr:col>3</xdr:col>
      <xdr:colOff>645582</xdr:colOff>
      <xdr:row>147</xdr:row>
      <xdr:rowOff>973664</xdr:rowOff>
    </xdr:to>
    <xdr:pic>
      <xdr:nvPicPr>
        <xdr:cNvPr id="163" name="image87.png">
          <a:extLst>
            <a:ext uri="{FF2B5EF4-FFF2-40B4-BE49-F238E27FC236}">
              <a16:creationId xmlns="" xmlns:a16="http://schemas.microsoft.com/office/drawing/2014/main" id="{00000000-0008-0000-0000-0000A3000000}"/>
            </a:ext>
          </a:extLst>
        </xdr:cNvPr>
        <xdr:cNvPicPr/>
      </xdr:nvPicPr>
      <xdr:blipFill>
        <a:blip xmlns:r="http://schemas.openxmlformats.org/officeDocument/2006/relationships" r:embed="rId29" cstate="email"/>
        <a:stretch>
          <a:fillRect/>
        </a:stretch>
      </xdr:blipFill>
      <xdr:spPr>
        <a:xfrm>
          <a:off x="1616710" y="170820080"/>
          <a:ext cx="542925" cy="904240"/>
        </a:xfrm>
        <a:prstGeom prst="rect">
          <a:avLst/>
        </a:prstGeom>
        <a:noFill/>
      </xdr:spPr>
    </xdr:pic>
    <xdr:clientData/>
  </xdr:twoCellAnchor>
  <xdr:twoCellAnchor>
    <xdr:from>
      <xdr:col>3</xdr:col>
      <xdr:colOff>361315</xdr:colOff>
      <xdr:row>24</xdr:row>
      <xdr:rowOff>50800</xdr:rowOff>
    </xdr:from>
    <xdr:to>
      <xdr:col>3</xdr:col>
      <xdr:colOff>885190</xdr:colOff>
      <xdr:row>24</xdr:row>
      <xdr:rowOff>717550</xdr:rowOff>
    </xdr:to>
    <xdr:pic>
      <xdr:nvPicPr>
        <xdr:cNvPr id="170" name="image65.jpg">
          <a:extLst>
            <a:ext uri="{FF2B5EF4-FFF2-40B4-BE49-F238E27FC236}">
              <a16:creationId xmlns="" xmlns:a16="http://schemas.microsoft.com/office/drawing/2014/main" id="{00000000-0008-0000-0000-0000AA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875790" y="39665275"/>
          <a:ext cx="523875" cy="666750"/>
        </a:xfrm>
        <a:prstGeom prst="rect">
          <a:avLst/>
        </a:prstGeom>
        <a:noFill/>
      </xdr:spPr>
    </xdr:pic>
    <xdr:clientData/>
  </xdr:twoCellAnchor>
  <xdr:twoCellAnchor>
    <xdr:from>
      <xdr:col>3</xdr:col>
      <xdr:colOff>278765</xdr:colOff>
      <xdr:row>26</xdr:row>
      <xdr:rowOff>43180</xdr:rowOff>
    </xdr:from>
    <xdr:to>
      <xdr:col>3</xdr:col>
      <xdr:colOff>850265</xdr:colOff>
      <xdr:row>26</xdr:row>
      <xdr:rowOff>652780</xdr:rowOff>
    </xdr:to>
    <xdr:pic>
      <xdr:nvPicPr>
        <xdr:cNvPr id="171" name="image79.png">
          <a:extLst>
            <a:ext uri="{FF2B5EF4-FFF2-40B4-BE49-F238E27FC236}">
              <a16:creationId xmlns="" xmlns:a16="http://schemas.microsoft.com/office/drawing/2014/main" id="{00000000-0008-0000-0000-0000AB000000}"/>
            </a:ext>
          </a:extLst>
        </xdr:cNvPr>
        <xdr:cNvPicPr/>
      </xdr:nvPicPr>
      <xdr:blipFill>
        <a:blip xmlns:r="http://schemas.openxmlformats.org/officeDocument/2006/relationships" r:embed="rId31" cstate="email"/>
        <a:stretch>
          <a:fillRect/>
        </a:stretch>
      </xdr:blipFill>
      <xdr:spPr>
        <a:xfrm>
          <a:off x="1793240" y="40448230"/>
          <a:ext cx="571500" cy="609600"/>
        </a:xfrm>
        <a:prstGeom prst="rect">
          <a:avLst/>
        </a:prstGeom>
        <a:noFill/>
      </xdr:spPr>
    </xdr:pic>
    <xdr:clientData/>
  </xdr:twoCellAnchor>
  <xdr:twoCellAnchor>
    <xdr:from>
      <xdr:col>3</xdr:col>
      <xdr:colOff>163195</xdr:colOff>
      <xdr:row>29</xdr:row>
      <xdr:rowOff>30480</xdr:rowOff>
    </xdr:from>
    <xdr:to>
      <xdr:col>3</xdr:col>
      <xdr:colOff>877570</xdr:colOff>
      <xdr:row>29</xdr:row>
      <xdr:rowOff>611505</xdr:rowOff>
    </xdr:to>
    <xdr:pic>
      <xdr:nvPicPr>
        <xdr:cNvPr id="174" name="image80.jpg">
          <a:extLst>
            <a:ext uri="{FF2B5EF4-FFF2-40B4-BE49-F238E27FC236}">
              <a16:creationId xmlns="" xmlns:a16="http://schemas.microsoft.com/office/drawing/2014/main" id="{00000000-0008-0000-0000-0000AE000000}"/>
            </a:ext>
          </a:extLst>
        </xdr:cNvPr>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677670" y="44578905"/>
          <a:ext cx="714375" cy="581025"/>
        </a:xfrm>
        <a:prstGeom prst="rect">
          <a:avLst/>
        </a:prstGeom>
        <a:noFill/>
      </xdr:spPr>
    </xdr:pic>
    <xdr:clientData/>
  </xdr:twoCellAnchor>
  <xdr:twoCellAnchor>
    <xdr:from>
      <xdr:col>3</xdr:col>
      <xdr:colOff>261620</xdr:colOff>
      <xdr:row>30</xdr:row>
      <xdr:rowOff>107315</xdr:rowOff>
    </xdr:from>
    <xdr:to>
      <xdr:col>3</xdr:col>
      <xdr:colOff>833120</xdr:colOff>
      <xdr:row>30</xdr:row>
      <xdr:rowOff>678815</xdr:rowOff>
    </xdr:to>
    <xdr:pic>
      <xdr:nvPicPr>
        <xdr:cNvPr id="175" name="image75.jpg">
          <a:extLst>
            <a:ext uri="{FF2B5EF4-FFF2-40B4-BE49-F238E27FC236}">
              <a16:creationId xmlns="" xmlns:a16="http://schemas.microsoft.com/office/drawing/2014/main" id="{00000000-0008-0000-0000-0000AF000000}"/>
            </a:ext>
          </a:extLst>
        </xdr:cNvPr>
        <xdr:cNvPicPr/>
      </xdr:nvPicPr>
      <xdr:blipFill>
        <a:blip xmlns:r="http://schemas.openxmlformats.org/officeDocument/2006/relationships" r:embed="rId33" cstate="email"/>
        <a:stretch>
          <a:fillRect/>
        </a:stretch>
      </xdr:blipFill>
      <xdr:spPr>
        <a:xfrm>
          <a:off x="1776095" y="45332015"/>
          <a:ext cx="571500" cy="571500"/>
        </a:xfrm>
        <a:prstGeom prst="rect">
          <a:avLst/>
        </a:prstGeom>
        <a:noFill/>
      </xdr:spPr>
    </xdr:pic>
    <xdr:clientData/>
  </xdr:twoCellAnchor>
  <xdr:twoCellAnchor>
    <xdr:from>
      <xdr:col>3</xdr:col>
      <xdr:colOff>238125</xdr:colOff>
      <xdr:row>34</xdr:row>
      <xdr:rowOff>117475</xdr:rowOff>
    </xdr:from>
    <xdr:to>
      <xdr:col>3</xdr:col>
      <xdr:colOff>923925</xdr:colOff>
      <xdr:row>34</xdr:row>
      <xdr:rowOff>812800</xdr:rowOff>
    </xdr:to>
    <xdr:pic>
      <xdr:nvPicPr>
        <xdr:cNvPr id="176" name="image72.png">
          <a:extLst>
            <a:ext uri="{FF2B5EF4-FFF2-40B4-BE49-F238E27FC236}">
              <a16:creationId xmlns="" xmlns:a16="http://schemas.microsoft.com/office/drawing/2014/main" id="{00000000-0008-0000-0000-0000B0000000}"/>
            </a:ext>
          </a:extLst>
        </xdr:cNvPr>
        <xdr:cNvPicPr/>
      </xdr:nvPicPr>
      <xdr:blipFill>
        <a:blip xmlns:r="http://schemas.openxmlformats.org/officeDocument/2006/relationships" r:embed="rId34" cstate="email"/>
        <a:stretch>
          <a:fillRect/>
        </a:stretch>
      </xdr:blipFill>
      <xdr:spPr>
        <a:xfrm>
          <a:off x="1752600" y="49171225"/>
          <a:ext cx="685800" cy="695325"/>
        </a:xfrm>
        <a:prstGeom prst="rect">
          <a:avLst/>
        </a:prstGeom>
        <a:noFill/>
      </xdr:spPr>
    </xdr:pic>
    <xdr:clientData/>
  </xdr:twoCellAnchor>
  <xdr:twoCellAnchor>
    <xdr:from>
      <xdr:col>3</xdr:col>
      <xdr:colOff>133350</xdr:colOff>
      <xdr:row>102</xdr:row>
      <xdr:rowOff>121285</xdr:rowOff>
    </xdr:from>
    <xdr:to>
      <xdr:col>3</xdr:col>
      <xdr:colOff>847725</xdr:colOff>
      <xdr:row>102</xdr:row>
      <xdr:rowOff>854710</xdr:rowOff>
    </xdr:to>
    <xdr:pic>
      <xdr:nvPicPr>
        <xdr:cNvPr id="178" name="image73.png">
          <a:extLst>
            <a:ext uri="{FF2B5EF4-FFF2-40B4-BE49-F238E27FC236}">
              <a16:creationId xmlns="" xmlns:a16="http://schemas.microsoft.com/office/drawing/2014/main" id="{00000000-0008-0000-0000-0000B2000000}"/>
            </a:ext>
          </a:extLst>
        </xdr:cNvPr>
        <xdr:cNvPicPr/>
      </xdr:nvPicPr>
      <xdr:blipFill>
        <a:blip xmlns:r="http://schemas.openxmlformats.org/officeDocument/2006/relationships" r:embed="rId35" cstate="email"/>
        <a:stretch>
          <a:fillRect/>
        </a:stretch>
      </xdr:blipFill>
      <xdr:spPr>
        <a:xfrm>
          <a:off x="1647825" y="108797725"/>
          <a:ext cx="714375" cy="733425"/>
        </a:xfrm>
        <a:prstGeom prst="rect">
          <a:avLst/>
        </a:prstGeom>
        <a:noFill/>
      </xdr:spPr>
    </xdr:pic>
    <xdr:clientData/>
  </xdr:twoCellAnchor>
  <xdr:twoCellAnchor>
    <xdr:from>
      <xdr:col>3</xdr:col>
      <xdr:colOff>158750</xdr:colOff>
      <xdr:row>107</xdr:row>
      <xdr:rowOff>84666</xdr:rowOff>
    </xdr:from>
    <xdr:to>
      <xdr:col>3</xdr:col>
      <xdr:colOff>791633</xdr:colOff>
      <xdr:row>107</xdr:row>
      <xdr:rowOff>755649</xdr:rowOff>
    </xdr:to>
    <xdr:pic>
      <xdr:nvPicPr>
        <xdr:cNvPr id="183" name="image82.png">
          <a:extLst>
            <a:ext uri="{FF2B5EF4-FFF2-40B4-BE49-F238E27FC236}">
              <a16:creationId xmlns="" xmlns:a16="http://schemas.microsoft.com/office/drawing/2014/main" id="{00000000-0008-0000-0000-0000B7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673225" y="117409595"/>
          <a:ext cx="632460" cy="670560"/>
        </a:xfrm>
        <a:prstGeom prst="rect">
          <a:avLst/>
        </a:prstGeom>
        <a:noFill/>
      </xdr:spPr>
    </xdr:pic>
    <xdr:clientData/>
  </xdr:twoCellAnchor>
  <xdr:twoCellAnchor>
    <xdr:from>
      <xdr:col>3</xdr:col>
      <xdr:colOff>267335</xdr:colOff>
      <xdr:row>36</xdr:row>
      <xdr:rowOff>83185</xdr:rowOff>
    </xdr:from>
    <xdr:to>
      <xdr:col>3</xdr:col>
      <xdr:colOff>1086485</xdr:colOff>
      <xdr:row>36</xdr:row>
      <xdr:rowOff>635634</xdr:rowOff>
    </xdr:to>
    <xdr:pic>
      <xdr:nvPicPr>
        <xdr:cNvPr id="184" name="image88.png">
          <a:extLst>
            <a:ext uri="{FF2B5EF4-FFF2-40B4-BE49-F238E27FC236}">
              <a16:creationId xmlns="" xmlns:a16="http://schemas.microsoft.com/office/drawing/2014/main" id="{00000000-0008-0000-0000-0000B8000000}"/>
            </a:ext>
          </a:extLst>
        </xdr:cNvPr>
        <xdr:cNvPicPr/>
      </xdr:nvPicPr>
      <xdr:blipFill>
        <a:blip xmlns:r="http://schemas.openxmlformats.org/officeDocument/2006/relationships" r:embed="rId37" cstate="email"/>
        <a:stretch>
          <a:fillRect/>
        </a:stretch>
      </xdr:blipFill>
      <xdr:spPr>
        <a:xfrm>
          <a:off x="1781810" y="51927760"/>
          <a:ext cx="819150" cy="551815"/>
        </a:xfrm>
        <a:prstGeom prst="rect">
          <a:avLst/>
        </a:prstGeom>
        <a:noFill/>
      </xdr:spPr>
    </xdr:pic>
    <xdr:clientData/>
  </xdr:twoCellAnchor>
  <xdr:twoCellAnchor>
    <xdr:from>
      <xdr:col>3</xdr:col>
      <xdr:colOff>129115</xdr:colOff>
      <xdr:row>145</xdr:row>
      <xdr:rowOff>119592</xdr:rowOff>
    </xdr:from>
    <xdr:to>
      <xdr:col>3</xdr:col>
      <xdr:colOff>645580</xdr:colOff>
      <xdr:row>145</xdr:row>
      <xdr:rowOff>1090082</xdr:rowOff>
    </xdr:to>
    <xdr:pic>
      <xdr:nvPicPr>
        <xdr:cNvPr id="185" name="image87.png">
          <a:extLst>
            <a:ext uri="{FF2B5EF4-FFF2-40B4-BE49-F238E27FC236}">
              <a16:creationId xmlns="" xmlns:a16="http://schemas.microsoft.com/office/drawing/2014/main" id="{00000000-0008-0000-0000-0000B9000000}"/>
            </a:ext>
          </a:extLst>
        </xdr:cNvPr>
        <xdr:cNvPicPr/>
      </xdr:nvPicPr>
      <xdr:blipFill>
        <a:blip xmlns:r="http://schemas.openxmlformats.org/officeDocument/2006/relationships" r:embed="rId38" cstate="email"/>
        <a:stretch>
          <a:fillRect/>
        </a:stretch>
      </xdr:blipFill>
      <xdr:spPr>
        <a:xfrm>
          <a:off x="1643380" y="168812845"/>
          <a:ext cx="516255" cy="970280"/>
        </a:xfrm>
        <a:prstGeom prst="rect">
          <a:avLst/>
        </a:prstGeom>
        <a:noFill/>
      </xdr:spPr>
    </xdr:pic>
    <xdr:clientData/>
  </xdr:twoCellAnchor>
  <xdr:twoCellAnchor>
    <xdr:from>
      <xdr:col>3</xdr:col>
      <xdr:colOff>177165</xdr:colOff>
      <xdr:row>103</xdr:row>
      <xdr:rowOff>137795</xdr:rowOff>
    </xdr:from>
    <xdr:to>
      <xdr:col>3</xdr:col>
      <xdr:colOff>967740</xdr:colOff>
      <xdr:row>103</xdr:row>
      <xdr:rowOff>804545</xdr:rowOff>
    </xdr:to>
    <xdr:pic>
      <xdr:nvPicPr>
        <xdr:cNvPr id="186" name="image99.png">
          <a:extLst>
            <a:ext uri="{FF2B5EF4-FFF2-40B4-BE49-F238E27FC236}">
              <a16:creationId xmlns="" xmlns:a16="http://schemas.microsoft.com/office/drawing/2014/main" id="{00000000-0008-0000-0000-0000BA000000}"/>
            </a:ext>
          </a:extLst>
        </xdr:cNvPr>
        <xdr:cNvPicPr/>
      </xdr:nvPicPr>
      <xdr:blipFill>
        <a:blip xmlns:r="http://schemas.openxmlformats.org/officeDocument/2006/relationships" r:embed="rId39" cstate="email"/>
        <a:stretch>
          <a:fillRect/>
        </a:stretch>
      </xdr:blipFill>
      <xdr:spPr>
        <a:xfrm>
          <a:off x="1691640" y="109766735"/>
          <a:ext cx="790575" cy="666750"/>
        </a:xfrm>
        <a:prstGeom prst="rect">
          <a:avLst/>
        </a:prstGeom>
        <a:noFill/>
      </xdr:spPr>
    </xdr:pic>
    <xdr:clientData/>
  </xdr:twoCellAnchor>
  <xdr:twoCellAnchor>
    <xdr:from>
      <xdr:col>3</xdr:col>
      <xdr:colOff>222249</xdr:colOff>
      <xdr:row>120</xdr:row>
      <xdr:rowOff>52915</xdr:rowOff>
    </xdr:from>
    <xdr:to>
      <xdr:col>3</xdr:col>
      <xdr:colOff>751415</xdr:colOff>
      <xdr:row>120</xdr:row>
      <xdr:rowOff>747181</xdr:rowOff>
    </xdr:to>
    <xdr:pic>
      <xdr:nvPicPr>
        <xdr:cNvPr id="190" name="image91.jpg">
          <a:extLst>
            <a:ext uri="{FF2B5EF4-FFF2-40B4-BE49-F238E27FC236}">
              <a16:creationId xmlns="" xmlns:a16="http://schemas.microsoft.com/office/drawing/2014/main" id="{00000000-0008-0000-0000-0000BE000000}"/>
            </a:ext>
          </a:extLst>
        </xdr:cNvPr>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36090" y="142276195"/>
          <a:ext cx="529590" cy="694055"/>
        </a:xfrm>
        <a:prstGeom prst="rect">
          <a:avLst/>
        </a:prstGeom>
        <a:noFill/>
      </xdr:spPr>
    </xdr:pic>
    <xdr:clientData/>
  </xdr:twoCellAnchor>
  <xdr:twoCellAnchor>
    <xdr:from>
      <xdr:col>3</xdr:col>
      <xdr:colOff>241300</xdr:colOff>
      <xdr:row>23</xdr:row>
      <xdr:rowOff>57785</xdr:rowOff>
    </xdr:from>
    <xdr:to>
      <xdr:col>3</xdr:col>
      <xdr:colOff>974725</xdr:colOff>
      <xdr:row>23</xdr:row>
      <xdr:rowOff>581660</xdr:rowOff>
    </xdr:to>
    <xdr:pic>
      <xdr:nvPicPr>
        <xdr:cNvPr id="202" name="image104.jpg">
          <a:extLst>
            <a:ext uri="{FF2B5EF4-FFF2-40B4-BE49-F238E27FC236}">
              <a16:creationId xmlns="" xmlns:a16="http://schemas.microsoft.com/office/drawing/2014/main" id="{00000000-0008-0000-0000-0000CA000000}"/>
            </a:ext>
          </a:extLst>
        </xdr:cNvPr>
        <xdr:cNvPicPr/>
      </xdr:nvPicPr>
      <xdr:blipFill>
        <a:blip xmlns:r="http://schemas.openxmlformats.org/officeDocument/2006/relationships" r:embed="rId41" cstate="email"/>
        <a:stretch>
          <a:fillRect/>
        </a:stretch>
      </xdr:blipFill>
      <xdr:spPr>
        <a:xfrm>
          <a:off x="1755775" y="38329235"/>
          <a:ext cx="733425" cy="523875"/>
        </a:xfrm>
        <a:prstGeom prst="rect">
          <a:avLst/>
        </a:prstGeom>
        <a:noFill/>
      </xdr:spPr>
    </xdr:pic>
    <xdr:clientData/>
  </xdr:twoCellAnchor>
  <xdr:twoCellAnchor>
    <xdr:from>
      <xdr:col>3</xdr:col>
      <xdr:colOff>267970</xdr:colOff>
      <xdr:row>33</xdr:row>
      <xdr:rowOff>81280</xdr:rowOff>
    </xdr:from>
    <xdr:to>
      <xdr:col>3</xdr:col>
      <xdr:colOff>860636</xdr:colOff>
      <xdr:row>33</xdr:row>
      <xdr:rowOff>726863</xdr:rowOff>
    </xdr:to>
    <xdr:pic>
      <xdr:nvPicPr>
        <xdr:cNvPr id="203" name="image108.png">
          <a:extLst>
            <a:ext uri="{FF2B5EF4-FFF2-40B4-BE49-F238E27FC236}">
              <a16:creationId xmlns="" xmlns:a16="http://schemas.microsoft.com/office/drawing/2014/main" id="{00000000-0008-0000-0000-0000CB000000}"/>
            </a:ext>
          </a:extLst>
        </xdr:cNvPr>
        <xdr:cNvPicPr/>
      </xdr:nvPicPr>
      <xdr:blipFill>
        <a:blip xmlns:r="http://schemas.openxmlformats.org/officeDocument/2006/relationships" r:embed="rId42" cstate="email"/>
        <a:stretch>
          <a:fillRect/>
        </a:stretch>
      </xdr:blipFill>
      <xdr:spPr>
        <a:xfrm>
          <a:off x="1782445" y="47468155"/>
          <a:ext cx="592455" cy="645160"/>
        </a:xfrm>
        <a:prstGeom prst="rect">
          <a:avLst/>
        </a:prstGeom>
        <a:noFill/>
      </xdr:spPr>
    </xdr:pic>
    <xdr:clientData/>
  </xdr:twoCellAnchor>
  <xdr:twoCellAnchor>
    <xdr:from>
      <xdr:col>2</xdr:col>
      <xdr:colOff>1107440</xdr:colOff>
      <xdr:row>15</xdr:row>
      <xdr:rowOff>52705</xdr:rowOff>
    </xdr:from>
    <xdr:to>
      <xdr:col>3</xdr:col>
      <xdr:colOff>1192107</xdr:colOff>
      <xdr:row>15</xdr:row>
      <xdr:rowOff>1043306</xdr:rowOff>
    </xdr:to>
    <xdr:pic>
      <xdr:nvPicPr>
        <xdr:cNvPr id="212" name="Рисунок 228">
          <a:extLst>
            <a:ext uri="{FF2B5EF4-FFF2-40B4-BE49-F238E27FC236}">
              <a16:creationId xmlns="" xmlns:a16="http://schemas.microsoft.com/office/drawing/2014/main" id="{00000000-0008-0000-0000-0000D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469390" y="25636855"/>
          <a:ext cx="1236980" cy="990600"/>
        </a:xfrm>
        <a:prstGeom prst="rect">
          <a:avLst/>
        </a:prstGeom>
      </xdr:spPr>
    </xdr:pic>
    <xdr:clientData/>
  </xdr:twoCellAnchor>
  <xdr:twoCellAnchor>
    <xdr:from>
      <xdr:col>2</xdr:col>
      <xdr:colOff>996315</xdr:colOff>
      <xdr:row>27</xdr:row>
      <xdr:rowOff>110490</xdr:rowOff>
    </xdr:from>
    <xdr:to>
      <xdr:col>3</xdr:col>
      <xdr:colOff>953983</xdr:colOff>
      <xdr:row>27</xdr:row>
      <xdr:rowOff>999489</xdr:rowOff>
    </xdr:to>
    <xdr:pic>
      <xdr:nvPicPr>
        <xdr:cNvPr id="214" name="Рисунок 232">
          <a:extLst>
            <a:ext uri="{FF2B5EF4-FFF2-40B4-BE49-F238E27FC236}">
              <a16:creationId xmlns="" xmlns:a16="http://schemas.microsoft.com/office/drawing/2014/main" id="{00000000-0008-0000-0000-0000D6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58265" y="41991915"/>
          <a:ext cx="1109980" cy="888365"/>
        </a:xfrm>
        <a:prstGeom prst="rect">
          <a:avLst/>
        </a:prstGeom>
      </xdr:spPr>
    </xdr:pic>
    <xdr:clientData/>
  </xdr:twoCellAnchor>
  <xdr:twoCellAnchor>
    <xdr:from>
      <xdr:col>2</xdr:col>
      <xdr:colOff>947420</xdr:colOff>
      <xdr:row>35</xdr:row>
      <xdr:rowOff>17780</xdr:rowOff>
    </xdr:from>
    <xdr:to>
      <xdr:col>3</xdr:col>
      <xdr:colOff>1045317</xdr:colOff>
      <xdr:row>35</xdr:row>
      <xdr:rowOff>1016849</xdr:rowOff>
    </xdr:to>
    <xdr:pic>
      <xdr:nvPicPr>
        <xdr:cNvPr id="215" name="Рисунок 234">
          <a:extLst>
            <a:ext uri="{FF2B5EF4-FFF2-40B4-BE49-F238E27FC236}">
              <a16:creationId xmlns="" xmlns:a16="http://schemas.microsoft.com/office/drawing/2014/main" id="{00000000-0008-0000-0000-0000D7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309370" y="50747930"/>
          <a:ext cx="1250315" cy="998855"/>
        </a:xfrm>
        <a:prstGeom prst="rect">
          <a:avLst/>
        </a:prstGeom>
      </xdr:spPr>
    </xdr:pic>
    <xdr:clientData/>
  </xdr:twoCellAnchor>
  <xdr:twoCellAnchor>
    <xdr:from>
      <xdr:col>3</xdr:col>
      <xdr:colOff>10585</xdr:colOff>
      <xdr:row>101</xdr:row>
      <xdr:rowOff>84666</xdr:rowOff>
    </xdr:from>
    <xdr:to>
      <xdr:col>3</xdr:col>
      <xdr:colOff>1095376</xdr:colOff>
      <xdr:row>101</xdr:row>
      <xdr:rowOff>952500</xdr:rowOff>
    </xdr:to>
    <xdr:pic>
      <xdr:nvPicPr>
        <xdr:cNvPr id="216" name="Рисунок 236">
          <a:extLst>
            <a:ext uri="{FF2B5EF4-FFF2-40B4-BE49-F238E27FC236}">
              <a16:creationId xmlns="" xmlns:a16="http://schemas.microsoft.com/office/drawing/2014/main" id="{00000000-0008-0000-0000-0000D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524635" y="107084495"/>
          <a:ext cx="1085215" cy="868045"/>
        </a:xfrm>
        <a:prstGeom prst="rect">
          <a:avLst/>
        </a:prstGeom>
      </xdr:spPr>
    </xdr:pic>
    <xdr:clientData/>
  </xdr:twoCellAnchor>
  <xdr:twoCellAnchor>
    <xdr:from>
      <xdr:col>2</xdr:col>
      <xdr:colOff>1078865</xdr:colOff>
      <xdr:row>105</xdr:row>
      <xdr:rowOff>0</xdr:rowOff>
    </xdr:from>
    <xdr:to>
      <xdr:col>3</xdr:col>
      <xdr:colOff>1247140</xdr:colOff>
      <xdr:row>105</xdr:row>
      <xdr:rowOff>1036955</xdr:rowOff>
    </xdr:to>
    <xdr:pic>
      <xdr:nvPicPr>
        <xdr:cNvPr id="217" name="Рисунок 238">
          <a:extLst>
            <a:ext uri="{FF2B5EF4-FFF2-40B4-BE49-F238E27FC236}">
              <a16:creationId xmlns="" xmlns:a16="http://schemas.microsoft.com/office/drawing/2014/main" id="{00000000-0008-0000-0000-0000D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440815" y="113134140"/>
          <a:ext cx="1320800" cy="1036955"/>
        </a:xfrm>
        <a:prstGeom prst="rect">
          <a:avLst/>
        </a:prstGeom>
      </xdr:spPr>
    </xdr:pic>
    <xdr:clientData/>
  </xdr:twoCellAnchor>
  <xdr:twoCellAnchor>
    <xdr:from>
      <xdr:col>2</xdr:col>
      <xdr:colOff>1132417</xdr:colOff>
      <xdr:row>119</xdr:row>
      <xdr:rowOff>10581</xdr:rowOff>
    </xdr:from>
    <xdr:to>
      <xdr:col>4</xdr:col>
      <xdr:colOff>15875</xdr:colOff>
      <xdr:row>119</xdr:row>
      <xdr:rowOff>1047749</xdr:rowOff>
    </xdr:to>
    <xdr:pic>
      <xdr:nvPicPr>
        <xdr:cNvPr id="219" name="Рисунок 242">
          <a:extLst>
            <a:ext uri="{FF2B5EF4-FFF2-40B4-BE49-F238E27FC236}">
              <a16:creationId xmlns="" xmlns:a16="http://schemas.microsoft.com/office/drawing/2014/main" id="{00000000-0008-0000-0000-0000DB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494155" y="141166850"/>
          <a:ext cx="1293495" cy="1036955"/>
        </a:xfrm>
        <a:prstGeom prst="rect">
          <a:avLst/>
        </a:prstGeom>
      </xdr:spPr>
    </xdr:pic>
    <xdr:clientData/>
  </xdr:twoCellAnchor>
  <xdr:twoCellAnchor>
    <xdr:from>
      <xdr:col>4</xdr:col>
      <xdr:colOff>25701</xdr:colOff>
      <xdr:row>132</xdr:row>
      <xdr:rowOff>1208</xdr:rowOff>
    </xdr:from>
    <xdr:to>
      <xdr:col>4</xdr:col>
      <xdr:colOff>1174370</xdr:colOff>
      <xdr:row>132</xdr:row>
      <xdr:rowOff>1047750</xdr:rowOff>
    </xdr:to>
    <xdr:pic>
      <xdr:nvPicPr>
        <xdr:cNvPr id="220" name="Рисунок 244">
          <a:extLst>
            <a:ext uri="{FF2B5EF4-FFF2-40B4-BE49-F238E27FC236}">
              <a16:creationId xmlns="" xmlns:a16="http://schemas.microsoft.com/office/drawing/2014/main" id="{00000000-0008-0000-0000-0000D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801558" y="173451458"/>
          <a:ext cx="1148669" cy="1046542"/>
        </a:xfrm>
        <a:prstGeom prst="rect">
          <a:avLst/>
        </a:prstGeom>
      </xdr:spPr>
    </xdr:pic>
    <xdr:clientData/>
  </xdr:twoCellAnchor>
  <xdr:twoCellAnchor>
    <xdr:from>
      <xdr:col>3</xdr:col>
      <xdr:colOff>364490</xdr:colOff>
      <xdr:row>148</xdr:row>
      <xdr:rowOff>10160</xdr:rowOff>
    </xdr:from>
    <xdr:to>
      <xdr:col>4</xdr:col>
      <xdr:colOff>250189</xdr:colOff>
      <xdr:row>148</xdr:row>
      <xdr:rowOff>1038863</xdr:rowOff>
    </xdr:to>
    <xdr:pic>
      <xdr:nvPicPr>
        <xdr:cNvPr id="221" name="Рисунок 246">
          <a:extLst>
            <a:ext uri="{FF2B5EF4-FFF2-40B4-BE49-F238E27FC236}">
              <a16:creationId xmlns="" xmlns:a16="http://schemas.microsoft.com/office/drawing/2014/main" id="{00000000-0008-0000-0000-0000D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878965" y="171808775"/>
          <a:ext cx="1142365" cy="1028700"/>
        </a:xfrm>
        <a:prstGeom prst="rect">
          <a:avLst/>
        </a:prstGeom>
      </xdr:spPr>
    </xdr:pic>
    <xdr:clientData/>
  </xdr:twoCellAnchor>
  <xdr:twoCellAnchor>
    <xdr:from>
      <xdr:col>3</xdr:col>
      <xdr:colOff>116415</xdr:colOff>
      <xdr:row>126</xdr:row>
      <xdr:rowOff>42333</xdr:rowOff>
    </xdr:from>
    <xdr:to>
      <xdr:col>3</xdr:col>
      <xdr:colOff>1153583</xdr:colOff>
      <xdr:row>127</xdr:row>
      <xdr:rowOff>1</xdr:rowOff>
    </xdr:to>
    <xdr:pic>
      <xdr:nvPicPr>
        <xdr:cNvPr id="224" name="Рисунок 227">
          <a:extLst>
            <a:ext uri="{FF2B5EF4-FFF2-40B4-BE49-F238E27FC236}">
              <a16:creationId xmlns="" xmlns:a16="http://schemas.microsoft.com/office/drawing/2014/main" id="{00000000-0008-0000-0000-0000E0000000}"/>
            </a:ext>
          </a:extLst>
        </xdr:cNvPr>
        <xdr:cNvPicPr>
          <a:picLocks noChangeAspect="1"/>
        </xdr:cNvPicPr>
      </xdr:nvPicPr>
      <xdr:blipFill>
        <a:blip xmlns:r="http://schemas.openxmlformats.org/officeDocument/2006/relationships" r:embed="rId51" cstate="email"/>
        <a:stretch>
          <a:fillRect/>
        </a:stretch>
      </xdr:blipFill>
      <xdr:spPr>
        <a:xfrm>
          <a:off x="1630680" y="150656925"/>
          <a:ext cx="1036955" cy="777240"/>
        </a:xfrm>
        <a:prstGeom prst="rect">
          <a:avLst/>
        </a:prstGeom>
      </xdr:spPr>
    </xdr:pic>
    <xdr:clientData/>
  </xdr:twoCellAnchor>
  <xdr:twoCellAnchor>
    <xdr:from>
      <xdr:col>3</xdr:col>
      <xdr:colOff>162560</xdr:colOff>
      <xdr:row>46</xdr:row>
      <xdr:rowOff>62230</xdr:rowOff>
    </xdr:from>
    <xdr:to>
      <xdr:col>3</xdr:col>
      <xdr:colOff>1110293</xdr:colOff>
      <xdr:row>46</xdr:row>
      <xdr:rowOff>813647</xdr:rowOff>
    </xdr:to>
    <xdr:pic>
      <xdr:nvPicPr>
        <xdr:cNvPr id="226" name="Рисунок 253">
          <a:extLst>
            <a:ext uri="{FF2B5EF4-FFF2-40B4-BE49-F238E27FC236}">
              <a16:creationId xmlns="" xmlns:a16="http://schemas.microsoft.com/office/drawing/2014/main" id="{00000000-0008-0000-0000-0000E2000000}"/>
            </a:ext>
          </a:extLst>
        </xdr:cNvPr>
        <xdr:cNvPicPr>
          <a:picLocks noChangeAspect="1"/>
        </xdr:cNvPicPr>
      </xdr:nvPicPr>
      <xdr:blipFill>
        <a:blip xmlns:r="http://schemas.openxmlformats.org/officeDocument/2006/relationships" r:embed="rId52" cstate="email"/>
        <a:stretch>
          <a:fillRect/>
        </a:stretch>
      </xdr:blipFill>
      <xdr:spPr>
        <a:xfrm>
          <a:off x="1677035" y="60098305"/>
          <a:ext cx="947420" cy="751205"/>
        </a:xfrm>
        <a:prstGeom prst="rect">
          <a:avLst/>
        </a:prstGeom>
      </xdr:spPr>
    </xdr:pic>
    <xdr:clientData/>
  </xdr:twoCellAnchor>
  <xdr:twoCellAnchor>
    <xdr:from>
      <xdr:col>2</xdr:col>
      <xdr:colOff>942975</xdr:colOff>
      <xdr:row>45</xdr:row>
      <xdr:rowOff>65405</xdr:rowOff>
    </xdr:from>
    <xdr:to>
      <xdr:col>3</xdr:col>
      <xdr:colOff>859366</xdr:colOff>
      <xdr:row>45</xdr:row>
      <xdr:rowOff>920538</xdr:rowOff>
    </xdr:to>
    <xdr:pic>
      <xdr:nvPicPr>
        <xdr:cNvPr id="227" name="Рисунок 254">
          <a:extLst>
            <a:ext uri="{FF2B5EF4-FFF2-40B4-BE49-F238E27FC236}">
              <a16:creationId xmlns="" xmlns:a16="http://schemas.microsoft.com/office/drawing/2014/main" id="{00000000-0008-0000-0000-0000E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304925" y="59034680"/>
          <a:ext cx="1068705" cy="854710"/>
        </a:xfrm>
        <a:prstGeom prst="rect">
          <a:avLst/>
        </a:prstGeom>
      </xdr:spPr>
    </xdr:pic>
    <xdr:clientData/>
  </xdr:twoCellAnchor>
  <xdr:twoCellAnchor>
    <xdr:from>
      <xdr:col>3</xdr:col>
      <xdr:colOff>188595</xdr:colOff>
      <xdr:row>47</xdr:row>
      <xdr:rowOff>84455</xdr:rowOff>
    </xdr:from>
    <xdr:to>
      <xdr:col>3</xdr:col>
      <xdr:colOff>1066894</xdr:colOff>
      <xdr:row>47</xdr:row>
      <xdr:rowOff>793541</xdr:rowOff>
    </xdr:to>
    <xdr:pic>
      <xdr:nvPicPr>
        <xdr:cNvPr id="231" name="Рисунок 245">
          <a:extLst>
            <a:ext uri="{FF2B5EF4-FFF2-40B4-BE49-F238E27FC236}">
              <a16:creationId xmlns="" xmlns:a16="http://schemas.microsoft.com/office/drawing/2014/main" id="{00000000-0008-0000-0000-0000E7000000}"/>
            </a:ext>
          </a:extLst>
        </xdr:cNvPr>
        <xdr:cNvPicPr>
          <a:picLocks noChangeAspect="1"/>
        </xdr:cNvPicPr>
      </xdr:nvPicPr>
      <xdr:blipFill>
        <a:blip xmlns:r="http://schemas.openxmlformats.org/officeDocument/2006/relationships" r:embed="rId54" cstate="email"/>
        <a:stretch>
          <a:fillRect/>
        </a:stretch>
      </xdr:blipFill>
      <xdr:spPr>
        <a:xfrm>
          <a:off x="1703070" y="60996830"/>
          <a:ext cx="878205" cy="708660"/>
        </a:xfrm>
        <a:prstGeom prst="rect">
          <a:avLst/>
        </a:prstGeom>
      </xdr:spPr>
    </xdr:pic>
    <xdr:clientData/>
  </xdr:twoCellAnchor>
  <xdr:twoCellAnchor>
    <xdr:from>
      <xdr:col>3</xdr:col>
      <xdr:colOff>52916</xdr:colOff>
      <xdr:row>110</xdr:row>
      <xdr:rowOff>211667</xdr:rowOff>
    </xdr:from>
    <xdr:to>
      <xdr:col>3</xdr:col>
      <xdr:colOff>1073080</xdr:colOff>
      <xdr:row>110</xdr:row>
      <xdr:rowOff>878417</xdr:rowOff>
    </xdr:to>
    <xdr:pic>
      <xdr:nvPicPr>
        <xdr:cNvPr id="232" name="Рисунок 242">
          <a:extLst>
            <a:ext uri="{FF2B5EF4-FFF2-40B4-BE49-F238E27FC236}">
              <a16:creationId xmlns="" xmlns:a16="http://schemas.microsoft.com/office/drawing/2014/main" id="{00000000-0008-0000-0000-0000E8000000}"/>
            </a:ext>
          </a:extLst>
        </xdr:cNvPr>
        <xdr:cNvPicPr>
          <a:picLocks noChangeAspect="1"/>
        </xdr:cNvPicPr>
      </xdr:nvPicPr>
      <xdr:blipFill>
        <a:blip xmlns:r="http://schemas.openxmlformats.org/officeDocument/2006/relationships" r:embed="rId55" cstate="email"/>
        <a:stretch>
          <a:fillRect/>
        </a:stretch>
      </xdr:blipFill>
      <xdr:spPr>
        <a:xfrm>
          <a:off x="1567180" y="121184670"/>
          <a:ext cx="1019810" cy="666750"/>
        </a:xfrm>
        <a:prstGeom prst="rect">
          <a:avLst/>
        </a:prstGeom>
      </xdr:spPr>
    </xdr:pic>
    <xdr:clientData/>
  </xdr:twoCellAnchor>
  <xdr:twoCellAnchor>
    <xdr:from>
      <xdr:col>3</xdr:col>
      <xdr:colOff>63500</xdr:colOff>
      <xdr:row>111</xdr:row>
      <xdr:rowOff>95250</xdr:rowOff>
    </xdr:from>
    <xdr:to>
      <xdr:col>3</xdr:col>
      <xdr:colOff>1099967</xdr:colOff>
      <xdr:row>111</xdr:row>
      <xdr:rowOff>772583</xdr:rowOff>
    </xdr:to>
    <xdr:pic>
      <xdr:nvPicPr>
        <xdr:cNvPr id="233" name="Рисунок 243">
          <a:extLst>
            <a:ext uri="{FF2B5EF4-FFF2-40B4-BE49-F238E27FC236}">
              <a16:creationId xmlns="" xmlns:a16="http://schemas.microsoft.com/office/drawing/2014/main" id="{00000000-0008-0000-0000-0000E9000000}"/>
            </a:ext>
          </a:extLst>
        </xdr:cNvPr>
        <xdr:cNvPicPr>
          <a:picLocks noChangeAspect="1"/>
        </xdr:cNvPicPr>
      </xdr:nvPicPr>
      <xdr:blipFill>
        <a:blip xmlns:r="http://schemas.openxmlformats.org/officeDocument/2006/relationships" r:embed="rId56" cstate="email"/>
        <a:stretch>
          <a:fillRect/>
        </a:stretch>
      </xdr:blipFill>
      <xdr:spPr>
        <a:xfrm>
          <a:off x="1577975" y="122097165"/>
          <a:ext cx="1036320" cy="676910"/>
        </a:xfrm>
        <a:prstGeom prst="rect">
          <a:avLst/>
        </a:prstGeom>
      </xdr:spPr>
    </xdr:pic>
    <xdr:clientData/>
  </xdr:twoCellAnchor>
  <xdr:twoCellAnchor>
    <xdr:from>
      <xdr:col>3</xdr:col>
      <xdr:colOff>137582</xdr:colOff>
      <xdr:row>109</xdr:row>
      <xdr:rowOff>14815</xdr:rowOff>
    </xdr:from>
    <xdr:to>
      <xdr:col>3</xdr:col>
      <xdr:colOff>921584</xdr:colOff>
      <xdr:row>109</xdr:row>
      <xdr:rowOff>1041400</xdr:rowOff>
    </xdr:to>
    <xdr:pic>
      <xdr:nvPicPr>
        <xdr:cNvPr id="234" name="Рисунок 244">
          <a:extLst>
            <a:ext uri="{FF2B5EF4-FFF2-40B4-BE49-F238E27FC236}">
              <a16:creationId xmlns="" xmlns:a16="http://schemas.microsoft.com/office/drawing/2014/main" id="{00000000-0008-0000-0000-0000EA000000}"/>
            </a:ext>
          </a:extLst>
        </xdr:cNvPr>
        <xdr:cNvPicPr>
          <a:picLocks noChangeAspect="1"/>
        </xdr:cNvPicPr>
      </xdr:nvPicPr>
      <xdr:blipFill>
        <a:blip xmlns:r="http://schemas.openxmlformats.org/officeDocument/2006/relationships" r:embed="rId57" cstate="email"/>
        <a:stretch>
          <a:fillRect/>
        </a:stretch>
      </xdr:blipFill>
      <xdr:spPr>
        <a:xfrm>
          <a:off x="1661582" y="110123815"/>
          <a:ext cx="784002" cy="1026585"/>
        </a:xfrm>
        <a:prstGeom prst="rect">
          <a:avLst/>
        </a:prstGeom>
      </xdr:spPr>
    </xdr:pic>
    <xdr:clientData/>
  </xdr:twoCellAnchor>
  <xdr:twoCellAnchor>
    <xdr:from>
      <xdr:col>3</xdr:col>
      <xdr:colOff>317499</xdr:colOff>
      <xdr:row>127</xdr:row>
      <xdr:rowOff>0</xdr:rowOff>
    </xdr:from>
    <xdr:to>
      <xdr:col>3</xdr:col>
      <xdr:colOff>857249</xdr:colOff>
      <xdr:row>128</xdr:row>
      <xdr:rowOff>0</xdr:rowOff>
    </xdr:to>
    <xdr:pic>
      <xdr:nvPicPr>
        <xdr:cNvPr id="236" name="Рисунок 244">
          <a:extLst>
            <a:ext uri="{FF2B5EF4-FFF2-40B4-BE49-F238E27FC236}">
              <a16:creationId xmlns="" xmlns:a16="http://schemas.microsoft.com/office/drawing/2014/main" id="{00000000-0008-0000-0000-0000EC000000}"/>
            </a:ext>
          </a:extLst>
        </xdr:cNvPr>
        <xdr:cNvPicPr>
          <a:picLocks noChangeAspect="1"/>
        </xdr:cNvPicPr>
      </xdr:nvPicPr>
      <xdr:blipFill>
        <a:blip xmlns:r="http://schemas.openxmlformats.org/officeDocument/2006/relationships" r:embed="rId58" cstate="email"/>
        <a:stretch>
          <a:fillRect/>
        </a:stretch>
      </xdr:blipFill>
      <xdr:spPr>
        <a:xfrm>
          <a:off x="1831340" y="151434165"/>
          <a:ext cx="539750" cy="676275"/>
        </a:xfrm>
        <a:prstGeom prst="rect">
          <a:avLst/>
        </a:prstGeom>
      </xdr:spPr>
    </xdr:pic>
    <xdr:clientData/>
  </xdr:twoCellAnchor>
  <xdr:twoCellAnchor>
    <xdr:from>
      <xdr:col>3</xdr:col>
      <xdr:colOff>240030</xdr:colOff>
      <xdr:row>104</xdr:row>
      <xdr:rowOff>48895</xdr:rowOff>
    </xdr:from>
    <xdr:to>
      <xdr:col>3</xdr:col>
      <xdr:colOff>1065530</xdr:colOff>
      <xdr:row>104</xdr:row>
      <xdr:rowOff>720813</xdr:rowOff>
    </xdr:to>
    <xdr:pic>
      <xdr:nvPicPr>
        <xdr:cNvPr id="238" name="Рисунок 239">
          <a:extLst>
            <a:ext uri="{FF2B5EF4-FFF2-40B4-BE49-F238E27FC236}">
              <a16:creationId xmlns="" xmlns:a16="http://schemas.microsoft.com/office/drawing/2014/main" id="{00000000-0008-0000-0000-0000EE000000}"/>
            </a:ext>
          </a:extLst>
        </xdr:cNvPr>
        <xdr:cNvPicPr>
          <a:picLocks noChangeAspect="1"/>
        </xdr:cNvPicPr>
      </xdr:nvPicPr>
      <xdr:blipFill>
        <a:blip xmlns:r="http://schemas.openxmlformats.org/officeDocument/2006/relationships" r:embed="rId59" cstate="email"/>
        <a:stretch>
          <a:fillRect/>
        </a:stretch>
      </xdr:blipFill>
      <xdr:spPr>
        <a:xfrm>
          <a:off x="1754505" y="111639985"/>
          <a:ext cx="825500" cy="671830"/>
        </a:xfrm>
        <a:prstGeom prst="rect">
          <a:avLst/>
        </a:prstGeom>
      </xdr:spPr>
    </xdr:pic>
    <xdr:clientData/>
  </xdr:twoCellAnchor>
  <xdr:twoCellAnchor>
    <xdr:from>
      <xdr:col>3</xdr:col>
      <xdr:colOff>253365</xdr:colOff>
      <xdr:row>37</xdr:row>
      <xdr:rowOff>33655</xdr:rowOff>
    </xdr:from>
    <xdr:to>
      <xdr:col>3</xdr:col>
      <xdr:colOff>1120140</xdr:colOff>
      <xdr:row>37</xdr:row>
      <xdr:rowOff>595630</xdr:rowOff>
    </xdr:to>
    <xdr:pic>
      <xdr:nvPicPr>
        <xdr:cNvPr id="239" name="image105.png">
          <a:extLst>
            <a:ext uri="{FF2B5EF4-FFF2-40B4-BE49-F238E27FC236}">
              <a16:creationId xmlns="" xmlns:a16="http://schemas.microsoft.com/office/drawing/2014/main" id="{00000000-0008-0000-0000-0000EF000000}"/>
            </a:ext>
          </a:extLst>
        </xdr:cNvPr>
        <xdr:cNvPicPr/>
      </xdr:nvPicPr>
      <xdr:blipFill>
        <a:blip xmlns:r="http://schemas.openxmlformats.org/officeDocument/2006/relationships" r:embed="rId60" cstate="email"/>
        <a:stretch>
          <a:fillRect/>
        </a:stretch>
      </xdr:blipFill>
      <xdr:spPr>
        <a:xfrm>
          <a:off x="1767840" y="52554505"/>
          <a:ext cx="866775" cy="561975"/>
        </a:xfrm>
        <a:prstGeom prst="rect">
          <a:avLst/>
        </a:prstGeom>
        <a:noFill/>
      </xdr:spPr>
    </xdr:pic>
    <xdr:clientData/>
  </xdr:twoCellAnchor>
  <xdr:twoCellAnchor>
    <xdr:from>
      <xdr:col>3</xdr:col>
      <xdr:colOff>155575</xdr:colOff>
      <xdr:row>38</xdr:row>
      <xdr:rowOff>54610</xdr:rowOff>
    </xdr:from>
    <xdr:to>
      <xdr:col>3</xdr:col>
      <xdr:colOff>1092201</xdr:colOff>
      <xdr:row>38</xdr:row>
      <xdr:rowOff>784860</xdr:rowOff>
    </xdr:to>
    <xdr:pic>
      <xdr:nvPicPr>
        <xdr:cNvPr id="240" name="Рисунок 241">
          <a:extLst>
            <a:ext uri="{FF2B5EF4-FFF2-40B4-BE49-F238E27FC236}">
              <a16:creationId xmlns="" xmlns:a16="http://schemas.microsoft.com/office/drawing/2014/main" id="{00000000-0008-0000-0000-0000F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70050" y="53223160"/>
          <a:ext cx="936625" cy="730250"/>
        </a:xfrm>
        <a:prstGeom prst="rect">
          <a:avLst/>
        </a:prstGeom>
      </xdr:spPr>
    </xdr:pic>
    <xdr:clientData/>
  </xdr:twoCellAnchor>
  <xdr:twoCellAnchor>
    <xdr:from>
      <xdr:col>3</xdr:col>
      <xdr:colOff>137585</xdr:colOff>
      <xdr:row>128</xdr:row>
      <xdr:rowOff>0</xdr:rowOff>
    </xdr:from>
    <xdr:to>
      <xdr:col>3</xdr:col>
      <xdr:colOff>751417</xdr:colOff>
      <xdr:row>128</xdr:row>
      <xdr:rowOff>1427</xdr:rowOff>
    </xdr:to>
    <xdr:pic>
      <xdr:nvPicPr>
        <xdr:cNvPr id="241" name="Рисунок 248">
          <a:extLst>
            <a:ext uri="{FF2B5EF4-FFF2-40B4-BE49-F238E27FC236}">
              <a16:creationId xmlns="" xmlns:a16="http://schemas.microsoft.com/office/drawing/2014/main" id="{00000000-0008-0000-0000-0000F1000000}"/>
            </a:ext>
          </a:extLst>
        </xdr:cNvPr>
        <xdr:cNvPicPr>
          <a:picLocks noChangeAspect="1"/>
        </xdr:cNvPicPr>
      </xdr:nvPicPr>
      <xdr:blipFill>
        <a:blip xmlns:r="http://schemas.openxmlformats.org/officeDocument/2006/relationships" r:embed="rId62" cstate="email"/>
        <a:stretch>
          <a:fillRect/>
        </a:stretch>
      </xdr:blipFill>
      <xdr:spPr>
        <a:xfrm>
          <a:off x="1651635" y="152807670"/>
          <a:ext cx="614045" cy="656590"/>
        </a:xfrm>
        <a:prstGeom prst="rect">
          <a:avLst/>
        </a:prstGeom>
      </xdr:spPr>
    </xdr:pic>
    <xdr:clientData/>
  </xdr:twoCellAnchor>
  <xdr:twoCellAnchor>
    <xdr:from>
      <xdr:col>3</xdr:col>
      <xdr:colOff>267970</xdr:colOff>
      <xdr:row>67</xdr:row>
      <xdr:rowOff>46990</xdr:rowOff>
    </xdr:from>
    <xdr:to>
      <xdr:col>3</xdr:col>
      <xdr:colOff>1104052</xdr:colOff>
      <xdr:row>67</xdr:row>
      <xdr:rowOff>886443</xdr:rowOff>
    </xdr:to>
    <xdr:pic>
      <xdr:nvPicPr>
        <xdr:cNvPr id="242" name="Рисунок 235">
          <a:extLst>
            <a:ext uri="{FF2B5EF4-FFF2-40B4-BE49-F238E27FC236}">
              <a16:creationId xmlns="" xmlns:a16="http://schemas.microsoft.com/office/drawing/2014/main" id="{00000000-0008-0000-0000-0000F2000000}"/>
            </a:ext>
          </a:extLst>
        </xdr:cNvPr>
        <xdr:cNvPicPr>
          <a:picLocks noChangeAspect="1"/>
        </xdr:cNvPicPr>
      </xdr:nvPicPr>
      <xdr:blipFill>
        <a:blip xmlns:r="http://schemas.openxmlformats.org/officeDocument/2006/relationships" r:embed="rId63" cstate="email"/>
        <a:stretch>
          <a:fillRect/>
        </a:stretch>
      </xdr:blipFill>
      <xdr:spPr>
        <a:xfrm>
          <a:off x="1782445" y="87524590"/>
          <a:ext cx="835660" cy="838835"/>
        </a:xfrm>
        <a:prstGeom prst="rect">
          <a:avLst/>
        </a:prstGeom>
      </xdr:spPr>
    </xdr:pic>
    <xdr:clientData/>
  </xdr:twoCellAnchor>
  <xdr:twoCellAnchor>
    <xdr:from>
      <xdr:col>3</xdr:col>
      <xdr:colOff>132715</xdr:colOff>
      <xdr:row>66</xdr:row>
      <xdr:rowOff>189230</xdr:rowOff>
    </xdr:from>
    <xdr:to>
      <xdr:col>3</xdr:col>
      <xdr:colOff>1196030</xdr:colOff>
      <xdr:row>66</xdr:row>
      <xdr:rowOff>928019</xdr:rowOff>
    </xdr:to>
    <xdr:pic>
      <xdr:nvPicPr>
        <xdr:cNvPr id="243" name="Рисунок 242">
          <a:extLst>
            <a:ext uri="{FF2B5EF4-FFF2-40B4-BE49-F238E27FC236}">
              <a16:creationId xmlns="" xmlns:a16="http://schemas.microsoft.com/office/drawing/2014/main" id="{00000000-0008-0000-0000-0000F3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47190" y="86580980"/>
          <a:ext cx="1062990" cy="738505"/>
        </a:xfrm>
        <a:prstGeom prst="rect">
          <a:avLst/>
        </a:prstGeom>
      </xdr:spPr>
    </xdr:pic>
    <xdr:clientData/>
  </xdr:twoCellAnchor>
  <xdr:twoCellAnchor>
    <xdr:from>
      <xdr:col>3</xdr:col>
      <xdr:colOff>135890</xdr:colOff>
      <xdr:row>68</xdr:row>
      <xdr:rowOff>68580</xdr:rowOff>
    </xdr:from>
    <xdr:to>
      <xdr:col>3</xdr:col>
      <xdr:colOff>1120139</xdr:colOff>
      <xdr:row>68</xdr:row>
      <xdr:rowOff>832921</xdr:rowOff>
    </xdr:to>
    <xdr:pic>
      <xdr:nvPicPr>
        <xdr:cNvPr id="244" name="Рисунок 245">
          <a:extLst>
            <a:ext uri="{FF2B5EF4-FFF2-40B4-BE49-F238E27FC236}">
              <a16:creationId xmlns="" xmlns:a16="http://schemas.microsoft.com/office/drawing/2014/main" id="{00000000-0008-0000-0000-0000F4000000}"/>
            </a:ext>
          </a:extLst>
        </xdr:cNvPr>
        <xdr:cNvPicPr>
          <a:picLocks noChangeAspect="1"/>
        </xdr:cNvPicPr>
      </xdr:nvPicPr>
      <xdr:blipFill>
        <a:blip xmlns:r="http://schemas.openxmlformats.org/officeDocument/2006/relationships" r:embed="rId65" cstate="email"/>
        <a:stretch>
          <a:fillRect/>
        </a:stretch>
      </xdr:blipFill>
      <xdr:spPr>
        <a:xfrm>
          <a:off x="1650365" y="88517730"/>
          <a:ext cx="983615" cy="763905"/>
        </a:xfrm>
        <a:prstGeom prst="rect">
          <a:avLst/>
        </a:prstGeom>
      </xdr:spPr>
    </xdr:pic>
    <xdr:clientData/>
  </xdr:twoCellAnchor>
  <xdr:twoCellAnchor>
    <xdr:from>
      <xdr:col>3</xdr:col>
      <xdr:colOff>309245</xdr:colOff>
      <xdr:row>65</xdr:row>
      <xdr:rowOff>50800</xdr:rowOff>
    </xdr:from>
    <xdr:to>
      <xdr:col>3</xdr:col>
      <xdr:colOff>1007745</xdr:colOff>
      <xdr:row>65</xdr:row>
      <xdr:rowOff>997042</xdr:rowOff>
    </xdr:to>
    <xdr:pic>
      <xdr:nvPicPr>
        <xdr:cNvPr id="245" name="Рисунок 254">
          <a:extLst>
            <a:ext uri="{FF2B5EF4-FFF2-40B4-BE49-F238E27FC236}">
              <a16:creationId xmlns="" xmlns:a16="http://schemas.microsoft.com/office/drawing/2014/main" id="{00000000-0008-0000-0000-0000F5000000}"/>
            </a:ext>
          </a:extLst>
        </xdr:cNvPr>
        <xdr:cNvPicPr>
          <a:picLocks noChangeAspect="1"/>
        </xdr:cNvPicPr>
      </xdr:nvPicPr>
      <xdr:blipFill>
        <a:blip xmlns:r="http://schemas.openxmlformats.org/officeDocument/2006/relationships" r:embed="rId66" cstate="email"/>
        <a:stretch>
          <a:fillRect/>
        </a:stretch>
      </xdr:blipFill>
      <xdr:spPr>
        <a:xfrm>
          <a:off x="1823720" y="85375750"/>
          <a:ext cx="698500" cy="946150"/>
        </a:xfrm>
        <a:prstGeom prst="rect">
          <a:avLst/>
        </a:prstGeom>
      </xdr:spPr>
    </xdr:pic>
    <xdr:clientData/>
  </xdr:twoCellAnchor>
  <xdr:twoCellAnchor>
    <xdr:from>
      <xdr:col>3</xdr:col>
      <xdr:colOff>240665</xdr:colOff>
      <xdr:row>48</xdr:row>
      <xdr:rowOff>41275</xdr:rowOff>
    </xdr:from>
    <xdr:to>
      <xdr:col>3</xdr:col>
      <xdr:colOff>856724</xdr:colOff>
      <xdr:row>48</xdr:row>
      <xdr:rowOff>877357</xdr:rowOff>
    </xdr:to>
    <xdr:pic>
      <xdr:nvPicPr>
        <xdr:cNvPr id="246" name="Рисунок 248">
          <a:extLst>
            <a:ext uri="{FF2B5EF4-FFF2-40B4-BE49-F238E27FC236}">
              <a16:creationId xmlns="" xmlns:a16="http://schemas.microsoft.com/office/drawing/2014/main" id="{00000000-0008-0000-0000-0000F6000000}"/>
            </a:ext>
          </a:extLst>
        </xdr:cNvPr>
        <xdr:cNvPicPr>
          <a:picLocks noChangeAspect="1"/>
        </xdr:cNvPicPr>
      </xdr:nvPicPr>
      <xdr:blipFill>
        <a:blip xmlns:r="http://schemas.openxmlformats.org/officeDocument/2006/relationships" r:embed="rId67" cstate="email"/>
        <a:stretch>
          <a:fillRect/>
        </a:stretch>
      </xdr:blipFill>
      <xdr:spPr>
        <a:xfrm>
          <a:off x="1755140" y="61829950"/>
          <a:ext cx="615950" cy="835660"/>
        </a:xfrm>
        <a:prstGeom prst="rect">
          <a:avLst/>
        </a:prstGeom>
      </xdr:spPr>
    </xdr:pic>
    <xdr:clientData/>
  </xdr:twoCellAnchor>
  <xdr:twoCellAnchor>
    <xdr:from>
      <xdr:col>3</xdr:col>
      <xdr:colOff>193040</xdr:colOff>
      <xdr:row>39</xdr:row>
      <xdr:rowOff>17780</xdr:rowOff>
    </xdr:from>
    <xdr:to>
      <xdr:col>3</xdr:col>
      <xdr:colOff>1050289</xdr:colOff>
      <xdr:row>39</xdr:row>
      <xdr:rowOff>612140</xdr:rowOff>
    </xdr:to>
    <xdr:pic>
      <xdr:nvPicPr>
        <xdr:cNvPr id="250" name="Рисунок 253">
          <a:extLst>
            <a:ext uri="{FF2B5EF4-FFF2-40B4-BE49-F238E27FC236}">
              <a16:creationId xmlns="" xmlns:a16="http://schemas.microsoft.com/office/drawing/2014/main" id="{00000000-0008-0000-0000-0000FA000000}"/>
            </a:ext>
          </a:extLst>
        </xdr:cNvPr>
        <xdr:cNvPicPr>
          <a:picLocks noChangeAspect="1"/>
        </xdr:cNvPicPr>
      </xdr:nvPicPr>
      <xdr:blipFill>
        <a:blip xmlns:r="http://schemas.openxmlformats.org/officeDocument/2006/relationships" r:embed="rId68" cstate="email"/>
        <a:stretch>
          <a:fillRect/>
        </a:stretch>
      </xdr:blipFill>
      <xdr:spPr>
        <a:xfrm>
          <a:off x="1707515" y="54024530"/>
          <a:ext cx="856615" cy="594360"/>
        </a:xfrm>
        <a:prstGeom prst="rect">
          <a:avLst/>
        </a:prstGeom>
      </xdr:spPr>
    </xdr:pic>
    <xdr:clientData/>
  </xdr:twoCellAnchor>
  <xdr:twoCellAnchor>
    <xdr:from>
      <xdr:col>3</xdr:col>
      <xdr:colOff>95250</xdr:colOff>
      <xdr:row>128</xdr:row>
      <xdr:rowOff>74084</xdr:rowOff>
    </xdr:from>
    <xdr:to>
      <xdr:col>3</xdr:col>
      <xdr:colOff>846668</xdr:colOff>
      <xdr:row>128</xdr:row>
      <xdr:rowOff>625528</xdr:rowOff>
    </xdr:to>
    <xdr:pic>
      <xdr:nvPicPr>
        <xdr:cNvPr id="258" name="Рисунок 249">
          <a:extLst>
            <a:ext uri="{FF2B5EF4-FFF2-40B4-BE49-F238E27FC236}">
              <a16:creationId xmlns="" xmlns:a16="http://schemas.microsoft.com/office/drawing/2014/main" id="{00000000-0008-0000-0000-000002010000}"/>
            </a:ext>
          </a:extLst>
        </xdr:cNvPr>
        <xdr:cNvPicPr>
          <a:picLocks noChangeAspect="1"/>
        </xdr:cNvPicPr>
      </xdr:nvPicPr>
      <xdr:blipFill>
        <a:blip xmlns:r="http://schemas.openxmlformats.org/officeDocument/2006/relationships" r:embed="rId69" cstate="email"/>
        <a:stretch>
          <a:fillRect/>
        </a:stretch>
      </xdr:blipFill>
      <xdr:spPr>
        <a:xfrm>
          <a:off x="1609725" y="153536650"/>
          <a:ext cx="751205" cy="551815"/>
        </a:xfrm>
        <a:prstGeom prst="rect">
          <a:avLst/>
        </a:prstGeom>
      </xdr:spPr>
    </xdr:pic>
    <xdr:clientData/>
  </xdr:twoCellAnchor>
  <xdr:twoCellAnchor>
    <xdr:from>
      <xdr:col>3</xdr:col>
      <xdr:colOff>222250</xdr:colOff>
      <xdr:row>117</xdr:row>
      <xdr:rowOff>42333</xdr:rowOff>
    </xdr:from>
    <xdr:to>
      <xdr:col>3</xdr:col>
      <xdr:colOff>952498</xdr:colOff>
      <xdr:row>117</xdr:row>
      <xdr:rowOff>854465</xdr:rowOff>
    </xdr:to>
    <xdr:pic>
      <xdr:nvPicPr>
        <xdr:cNvPr id="263" name="Рисунок 262">
          <a:extLst>
            <a:ext uri="{FF2B5EF4-FFF2-40B4-BE49-F238E27FC236}">
              <a16:creationId xmlns="" xmlns:a16="http://schemas.microsoft.com/office/drawing/2014/main" id="{00000000-0008-0000-0000-000007010000}"/>
            </a:ext>
          </a:extLst>
        </xdr:cNvPr>
        <xdr:cNvPicPr>
          <a:picLocks noChangeAspect="1"/>
        </xdr:cNvPicPr>
      </xdr:nvPicPr>
      <xdr:blipFill>
        <a:blip xmlns:r="http://schemas.openxmlformats.org/officeDocument/2006/relationships" r:embed="rId70" cstate="email"/>
        <a:stretch>
          <a:fillRect/>
        </a:stretch>
      </xdr:blipFill>
      <xdr:spPr>
        <a:xfrm>
          <a:off x="1736725" y="138874500"/>
          <a:ext cx="729615" cy="812165"/>
        </a:xfrm>
        <a:prstGeom prst="rect">
          <a:avLst/>
        </a:prstGeom>
      </xdr:spPr>
    </xdr:pic>
    <xdr:clientData/>
  </xdr:twoCellAnchor>
  <xdr:twoCellAnchor>
    <xdr:from>
      <xdr:col>3</xdr:col>
      <xdr:colOff>236855</xdr:colOff>
      <xdr:row>49</xdr:row>
      <xdr:rowOff>71755</xdr:rowOff>
    </xdr:from>
    <xdr:to>
      <xdr:col>3</xdr:col>
      <xdr:colOff>968004</xdr:colOff>
      <xdr:row>49</xdr:row>
      <xdr:rowOff>806586</xdr:rowOff>
    </xdr:to>
    <xdr:pic>
      <xdr:nvPicPr>
        <xdr:cNvPr id="264" name="Рисунок 251">
          <a:extLst>
            <a:ext uri="{FF2B5EF4-FFF2-40B4-BE49-F238E27FC236}">
              <a16:creationId xmlns="" xmlns:a16="http://schemas.microsoft.com/office/drawing/2014/main" id="{00000000-0008-0000-0000-000008010000}"/>
            </a:ext>
          </a:extLst>
        </xdr:cNvPr>
        <xdr:cNvPicPr>
          <a:picLocks noChangeAspect="1"/>
        </xdr:cNvPicPr>
      </xdr:nvPicPr>
      <xdr:blipFill>
        <a:blip xmlns:r="http://schemas.openxmlformats.org/officeDocument/2006/relationships" r:embed="rId71" cstate="email"/>
        <a:stretch>
          <a:fillRect/>
        </a:stretch>
      </xdr:blipFill>
      <xdr:spPr>
        <a:xfrm rot="10800000" flipV="1">
          <a:off x="1751330" y="62774830"/>
          <a:ext cx="730885" cy="734695"/>
        </a:xfrm>
        <a:prstGeom prst="rect">
          <a:avLst/>
        </a:prstGeom>
      </xdr:spPr>
    </xdr:pic>
    <xdr:clientData/>
  </xdr:twoCellAnchor>
  <xdr:twoCellAnchor>
    <xdr:from>
      <xdr:col>3</xdr:col>
      <xdr:colOff>190499</xdr:colOff>
      <xdr:row>118</xdr:row>
      <xdr:rowOff>84668</xdr:rowOff>
    </xdr:from>
    <xdr:to>
      <xdr:col>3</xdr:col>
      <xdr:colOff>1047749</xdr:colOff>
      <xdr:row>118</xdr:row>
      <xdr:rowOff>1326290</xdr:rowOff>
    </xdr:to>
    <xdr:pic>
      <xdr:nvPicPr>
        <xdr:cNvPr id="266" name="Рисунок 265">
          <a:extLst>
            <a:ext uri="{FF2B5EF4-FFF2-40B4-BE49-F238E27FC236}">
              <a16:creationId xmlns="" xmlns:a16="http://schemas.microsoft.com/office/drawing/2014/main" id="{00000000-0008-0000-0000-00000A010000}"/>
            </a:ext>
          </a:extLst>
        </xdr:cNvPr>
        <xdr:cNvPicPr>
          <a:picLocks noChangeAspect="1"/>
        </xdr:cNvPicPr>
      </xdr:nvPicPr>
      <xdr:blipFill>
        <a:blip xmlns:r="http://schemas.openxmlformats.org/officeDocument/2006/relationships" r:embed="rId72" cstate="email"/>
        <a:stretch>
          <a:fillRect/>
        </a:stretch>
      </xdr:blipFill>
      <xdr:spPr>
        <a:xfrm>
          <a:off x="1704340" y="139850495"/>
          <a:ext cx="857250" cy="1241425"/>
        </a:xfrm>
        <a:prstGeom prst="rect">
          <a:avLst/>
        </a:prstGeom>
      </xdr:spPr>
    </xdr:pic>
    <xdr:clientData/>
  </xdr:twoCellAnchor>
  <xdr:twoCellAnchor>
    <xdr:from>
      <xdr:col>3</xdr:col>
      <xdr:colOff>100965</xdr:colOff>
      <xdr:row>69</xdr:row>
      <xdr:rowOff>33020</xdr:rowOff>
    </xdr:from>
    <xdr:to>
      <xdr:col>3</xdr:col>
      <xdr:colOff>1069204</xdr:colOff>
      <xdr:row>69</xdr:row>
      <xdr:rowOff>824449</xdr:rowOff>
    </xdr:to>
    <xdr:pic>
      <xdr:nvPicPr>
        <xdr:cNvPr id="267" name="Рисунок 266">
          <a:extLst>
            <a:ext uri="{FF2B5EF4-FFF2-40B4-BE49-F238E27FC236}">
              <a16:creationId xmlns="" xmlns:a16="http://schemas.microsoft.com/office/drawing/2014/main" id="{00000000-0008-0000-0000-00000B010000}"/>
            </a:ext>
          </a:extLst>
        </xdr:cNvPr>
        <xdr:cNvPicPr>
          <a:picLocks noChangeAspect="1"/>
        </xdr:cNvPicPr>
      </xdr:nvPicPr>
      <xdr:blipFill>
        <a:blip xmlns:r="http://schemas.openxmlformats.org/officeDocument/2006/relationships" r:embed="rId73" cstate="email"/>
        <a:stretch>
          <a:fillRect/>
        </a:stretch>
      </xdr:blipFill>
      <xdr:spPr>
        <a:xfrm>
          <a:off x="1615440" y="89453720"/>
          <a:ext cx="967740" cy="791210"/>
        </a:xfrm>
        <a:prstGeom prst="rect">
          <a:avLst/>
        </a:prstGeom>
      </xdr:spPr>
    </xdr:pic>
    <xdr:clientData/>
  </xdr:twoCellAnchor>
  <xdr:twoCellAnchor>
    <xdr:from>
      <xdr:col>3</xdr:col>
      <xdr:colOff>129540</xdr:colOff>
      <xdr:row>70</xdr:row>
      <xdr:rowOff>240665</xdr:rowOff>
    </xdr:from>
    <xdr:to>
      <xdr:col>3</xdr:col>
      <xdr:colOff>1158390</xdr:colOff>
      <xdr:row>70</xdr:row>
      <xdr:rowOff>907413</xdr:rowOff>
    </xdr:to>
    <xdr:pic>
      <xdr:nvPicPr>
        <xdr:cNvPr id="268" name="Рисунок 267" descr="https://lh5.googleusercontent.com/0TNZJZxf_IMJ2SWWxqNgXgRzfGCLempzu07dgiQx5QZTol1igiMEngFW4L0g3OpS0gFmBceFtxPiZeMM4k3ZpeCD3Zu__5mpbkRfbP_TZ8fTfKZq8Q3oadGyQ5k9BglV-mc2qRag">
          <a:extLst>
            <a:ext uri="{FF2B5EF4-FFF2-40B4-BE49-F238E27FC236}">
              <a16:creationId xmlns=""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74" cstate="email"/>
        <a:stretch>
          <a:fillRect/>
        </a:stretch>
      </xdr:blipFill>
      <xdr:spPr>
        <a:xfrm>
          <a:off x="1644015" y="90632915"/>
          <a:ext cx="1028700" cy="666115"/>
        </a:xfrm>
        <a:prstGeom prst="rect">
          <a:avLst/>
        </a:prstGeom>
        <a:noFill/>
      </xdr:spPr>
    </xdr:pic>
    <xdr:clientData/>
  </xdr:twoCellAnchor>
  <xdr:twoCellAnchor>
    <xdr:from>
      <xdr:col>3</xdr:col>
      <xdr:colOff>73025</xdr:colOff>
      <xdr:row>71</xdr:row>
      <xdr:rowOff>96520</xdr:rowOff>
    </xdr:from>
    <xdr:to>
      <xdr:col>3</xdr:col>
      <xdr:colOff>1017905</xdr:colOff>
      <xdr:row>71</xdr:row>
      <xdr:rowOff>858520</xdr:rowOff>
    </xdr:to>
    <xdr:pic>
      <xdr:nvPicPr>
        <xdr:cNvPr id="269" name="Рисунок 268" descr="https://lh3.googleusercontent.com/vMEBAaAV_OKw0eWmBYvMSRBAjTFgea8Qk5MC6-eS2WDeqQqajRPX-mCGkXCgam6C7UJnerqeOhOK818UBZH5M7OMAFQNZEa8PqS-ABR-fqaca_EX73Dki0QliRvuhFTGA2YDGEoe">
          <a:extLst>
            <a:ext uri="{FF2B5EF4-FFF2-40B4-BE49-F238E27FC236}">
              <a16:creationId xmlns=""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75" cstate="email"/>
        <a:stretch>
          <a:fillRect/>
        </a:stretch>
      </xdr:blipFill>
      <xdr:spPr>
        <a:xfrm>
          <a:off x="1587500" y="91774645"/>
          <a:ext cx="944880" cy="762000"/>
        </a:xfrm>
        <a:prstGeom prst="rect">
          <a:avLst/>
        </a:prstGeom>
        <a:noFill/>
      </xdr:spPr>
    </xdr:pic>
    <xdr:clientData/>
  </xdr:twoCellAnchor>
  <xdr:twoCellAnchor>
    <xdr:from>
      <xdr:col>3</xdr:col>
      <xdr:colOff>46355</xdr:colOff>
      <xdr:row>196</xdr:row>
      <xdr:rowOff>491490</xdr:rowOff>
    </xdr:from>
    <xdr:to>
      <xdr:col>3</xdr:col>
      <xdr:colOff>1228726</xdr:colOff>
      <xdr:row>196</xdr:row>
      <xdr:rowOff>1796415</xdr:rowOff>
    </xdr:to>
    <xdr:pic>
      <xdr:nvPicPr>
        <xdr:cNvPr id="271" name="Рисунок 231">
          <a:extLst>
            <a:ext uri="{FF2B5EF4-FFF2-40B4-BE49-F238E27FC236}">
              <a16:creationId xmlns="" xmlns:a16="http://schemas.microsoft.com/office/drawing/2014/main" id="{00000000-0008-0000-0000-00000F010000}"/>
            </a:ext>
          </a:extLst>
        </xdr:cNvPr>
        <xdr:cNvPicPr>
          <a:picLocks noChangeAspect="1"/>
        </xdr:cNvPicPr>
      </xdr:nvPicPr>
      <xdr:blipFill>
        <a:blip xmlns:r="http://schemas.openxmlformats.org/officeDocument/2006/relationships" r:embed="rId76" cstate="print"/>
        <a:stretch>
          <a:fillRect/>
        </a:stretch>
      </xdr:blipFill>
      <xdr:spPr>
        <a:xfrm>
          <a:off x="1560830" y="225747580"/>
          <a:ext cx="1182370" cy="1304925"/>
        </a:xfrm>
        <a:prstGeom prst="rect">
          <a:avLst/>
        </a:prstGeom>
      </xdr:spPr>
    </xdr:pic>
    <xdr:clientData/>
  </xdr:twoCellAnchor>
  <xdr:twoCellAnchor>
    <xdr:from>
      <xdr:col>3</xdr:col>
      <xdr:colOff>33020</xdr:colOff>
      <xdr:row>197</xdr:row>
      <xdr:rowOff>274955</xdr:rowOff>
    </xdr:from>
    <xdr:to>
      <xdr:col>3</xdr:col>
      <xdr:colOff>1172845</xdr:colOff>
      <xdr:row>197</xdr:row>
      <xdr:rowOff>1224280</xdr:rowOff>
    </xdr:to>
    <xdr:pic>
      <xdr:nvPicPr>
        <xdr:cNvPr id="272" name="Рисунок 131">
          <a:extLst>
            <a:ext uri="{FF2B5EF4-FFF2-40B4-BE49-F238E27FC236}">
              <a16:creationId xmlns="" xmlns:a16="http://schemas.microsoft.com/office/drawing/2014/main" id="{00000000-0008-0000-0000-000010010000}"/>
            </a:ext>
          </a:extLst>
        </xdr:cNvPr>
        <xdr:cNvPicPr>
          <a:picLocks noChangeAspect="1"/>
        </xdr:cNvPicPr>
      </xdr:nvPicPr>
      <xdr:blipFill>
        <a:blip xmlns:r="http://schemas.openxmlformats.org/officeDocument/2006/relationships" r:embed="rId77" cstate="print"/>
        <a:stretch>
          <a:fillRect/>
        </a:stretch>
      </xdr:blipFill>
      <xdr:spPr>
        <a:xfrm>
          <a:off x="1547495" y="227969445"/>
          <a:ext cx="1139825" cy="949325"/>
        </a:xfrm>
        <a:prstGeom prst="rect">
          <a:avLst/>
        </a:prstGeom>
      </xdr:spPr>
    </xdr:pic>
    <xdr:clientData/>
  </xdr:twoCellAnchor>
  <xdr:twoCellAnchor>
    <xdr:from>
      <xdr:col>3</xdr:col>
      <xdr:colOff>58420</xdr:colOff>
      <xdr:row>195</xdr:row>
      <xdr:rowOff>215900</xdr:rowOff>
    </xdr:from>
    <xdr:to>
      <xdr:col>3</xdr:col>
      <xdr:colOff>1188721</xdr:colOff>
      <xdr:row>195</xdr:row>
      <xdr:rowOff>1564005</xdr:rowOff>
    </xdr:to>
    <xdr:pic>
      <xdr:nvPicPr>
        <xdr:cNvPr id="273" name="Рисунок 231">
          <a:extLst>
            <a:ext uri="{FF2B5EF4-FFF2-40B4-BE49-F238E27FC236}">
              <a16:creationId xmlns="" xmlns:a16="http://schemas.microsoft.com/office/drawing/2014/main" id="{00000000-0008-0000-0000-000011010000}"/>
            </a:ext>
          </a:extLst>
        </xdr:cNvPr>
        <xdr:cNvPicPr>
          <a:picLocks noChangeAspect="1"/>
        </xdr:cNvPicPr>
      </xdr:nvPicPr>
      <xdr:blipFill>
        <a:blip xmlns:r="http://schemas.openxmlformats.org/officeDocument/2006/relationships" r:embed="rId76" cstate="print"/>
        <a:stretch>
          <a:fillRect/>
        </a:stretch>
      </xdr:blipFill>
      <xdr:spPr>
        <a:xfrm>
          <a:off x="1572895" y="223557465"/>
          <a:ext cx="1130300" cy="1348105"/>
        </a:xfrm>
        <a:prstGeom prst="rect">
          <a:avLst/>
        </a:prstGeom>
      </xdr:spPr>
    </xdr:pic>
    <xdr:clientData/>
  </xdr:twoCellAnchor>
  <xdr:twoCellAnchor>
    <xdr:from>
      <xdr:col>3</xdr:col>
      <xdr:colOff>135466</xdr:colOff>
      <xdr:row>108</xdr:row>
      <xdr:rowOff>64559</xdr:rowOff>
    </xdr:from>
    <xdr:to>
      <xdr:col>3</xdr:col>
      <xdr:colOff>868891</xdr:colOff>
      <xdr:row>108</xdr:row>
      <xdr:rowOff>740834</xdr:rowOff>
    </xdr:to>
    <xdr:pic>
      <xdr:nvPicPr>
        <xdr:cNvPr id="274" name="image106.png">
          <a:extLst>
            <a:ext uri="{FF2B5EF4-FFF2-40B4-BE49-F238E27FC236}">
              <a16:creationId xmlns="" xmlns:a16="http://schemas.microsoft.com/office/drawing/2014/main" id="{00000000-0008-0000-0000-000012010000}"/>
            </a:ext>
          </a:extLst>
        </xdr:cNvPr>
        <xdr:cNvPicPr/>
      </xdr:nvPicPr>
      <xdr:blipFill>
        <a:blip xmlns:r="http://schemas.openxmlformats.org/officeDocument/2006/relationships" r:embed="rId78" cstate="email"/>
        <a:stretch>
          <a:fillRect/>
        </a:stretch>
      </xdr:blipFill>
      <xdr:spPr>
        <a:xfrm>
          <a:off x="1649730" y="118227475"/>
          <a:ext cx="733425" cy="676275"/>
        </a:xfrm>
        <a:prstGeom prst="rect">
          <a:avLst/>
        </a:prstGeom>
        <a:noFill/>
      </xdr:spPr>
    </xdr:pic>
    <xdr:clientData/>
  </xdr:twoCellAnchor>
  <xdr:twoCellAnchor>
    <xdr:from>
      <xdr:col>3</xdr:col>
      <xdr:colOff>122555</xdr:colOff>
      <xdr:row>60</xdr:row>
      <xdr:rowOff>136525</xdr:rowOff>
    </xdr:from>
    <xdr:to>
      <xdr:col>3</xdr:col>
      <xdr:colOff>1175977</xdr:colOff>
      <xdr:row>60</xdr:row>
      <xdr:rowOff>993774</xdr:rowOff>
    </xdr:to>
    <xdr:pic>
      <xdr:nvPicPr>
        <xdr:cNvPr id="248" name="Рисунок 247">
          <a:extLst>
            <a:ext uri="{FF2B5EF4-FFF2-40B4-BE49-F238E27FC236}">
              <a16:creationId xmlns="" xmlns:a16="http://schemas.microsoft.com/office/drawing/2014/main" id="{00000000-0008-0000-0000-0000F8000000}"/>
            </a:ext>
          </a:extLst>
        </xdr:cNvPr>
        <xdr:cNvPicPr>
          <a:picLocks noChangeAspect="1"/>
        </xdr:cNvPicPr>
      </xdr:nvPicPr>
      <xdr:blipFill>
        <a:blip xmlns:r="http://schemas.openxmlformats.org/officeDocument/2006/relationships" r:embed="rId79" cstate="email"/>
        <a:stretch>
          <a:fillRect/>
        </a:stretch>
      </xdr:blipFill>
      <xdr:spPr>
        <a:xfrm>
          <a:off x="1637030" y="76041250"/>
          <a:ext cx="1052830" cy="856615"/>
        </a:xfrm>
        <a:prstGeom prst="rect">
          <a:avLst/>
        </a:prstGeom>
      </xdr:spPr>
    </xdr:pic>
    <xdr:clientData/>
  </xdr:twoCellAnchor>
  <xdr:twoCellAnchor>
    <xdr:from>
      <xdr:col>3</xdr:col>
      <xdr:colOff>27305</xdr:colOff>
      <xdr:row>61</xdr:row>
      <xdr:rowOff>81280</xdr:rowOff>
    </xdr:from>
    <xdr:to>
      <xdr:col>3</xdr:col>
      <xdr:colOff>1061447</xdr:colOff>
      <xdr:row>61</xdr:row>
      <xdr:rowOff>1433238</xdr:rowOff>
    </xdr:to>
    <xdr:pic>
      <xdr:nvPicPr>
        <xdr:cNvPr id="249" name="Рисунок 248">
          <a:extLst>
            <a:ext uri="{FF2B5EF4-FFF2-40B4-BE49-F238E27FC236}">
              <a16:creationId xmlns="" xmlns:a16="http://schemas.microsoft.com/office/drawing/2014/main" id="{00000000-0008-0000-0000-0000F9000000}"/>
            </a:ext>
          </a:extLst>
        </xdr:cNvPr>
        <xdr:cNvPicPr>
          <a:picLocks noChangeAspect="1"/>
        </xdr:cNvPicPr>
      </xdr:nvPicPr>
      <xdr:blipFill>
        <a:blip xmlns:r="http://schemas.openxmlformats.org/officeDocument/2006/relationships" r:embed="rId80" cstate="email"/>
        <a:stretch>
          <a:fillRect/>
        </a:stretch>
      </xdr:blipFill>
      <xdr:spPr>
        <a:xfrm>
          <a:off x="1541780" y="77071855"/>
          <a:ext cx="1033780" cy="1351915"/>
        </a:xfrm>
        <a:prstGeom prst="rect">
          <a:avLst/>
        </a:prstGeom>
      </xdr:spPr>
    </xdr:pic>
    <xdr:clientData/>
  </xdr:twoCellAnchor>
  <xdr:twoCellAnchor>
    <xdr:from>
      <xdr:col>3</xdr:col>
      <xdr:colOff>244475</xdr:colOff>
      <xdr:row>59</xdr:row>
      <xdr:rowOff>160655</xdr:rowOff>
    </xdr:from>
    <xdr:to>
      <xdr:col>3</xdr:col>
      <xdr:colOff>815975</xdr:colOff>
      <xdr:row>59</xdr:row>
      <xdr:rowOff>1002030</xdr:rowOff>
    </xdr:to>
    <xdr:pic>
      <xdr:nvPicPr>
        <xdr:cNvPr id="277" name="Рисунок 276">
          <a:extLst>
            <a:ext uri="{FF2B5EF4-FFF2-40B4-BE49-F238E27FC236}">
              <a16:creationId xmlns="" xmlns:a16="http://schemas.microsoft.com/office/drawing/2014/main" id="{00000000-0008-0000-0000-000015010000}"/>
            </a:ext>
          </a:extLst>
        </xdr:cNvPr>
        <xdr:cNvPicPr>
          <a:picLocks noChangeAspect="1"/>
        </xdr:cNvPicPr>
      </xdr:nvPicPr>
      <xdr:blipFill>
        <a:blip xmlns:r="http://schemas.openxmlformats.org/officeDocument/2006/relationships" r:embed="rId81" cstate="email"/>
        <a:stretch>
          <a:fillRect/>
        </a:stretch>
      </xdr:blipFill>
      <xdr:spPr>
        <a:xfrm>
          <a:off x="1758950" y="74998580"/>
          <a:ext cx="571500" cy="841375"/>
        </a:xfrm>
        <a:prstGeom prst="rect">
          <a:avLst/>
        </a:prstGeom>
      </xdr:spPr>
    </xdr:pic>
    <xdr:clientData/>
  </xdr:twoCellAnchor>
  <xdr:twoCellAnchor>
    <xdr:from>
      <xdr:col>3</xdr:col>
      <xdr:colOff>257810</xdr:colOff>
      <xdr:row>40</xdr:row>
      <xdr:rowOff>40640</xdr:rowOff>
    </xdr:from>
    <xdr:to>
      <xdr:col>3</xdr:col>
      <xdr:colOff>1019810</xdr:colOff>
      <xdr:row>40</xdr:row>
      <xdr:rowOff>587932</xdr:rowOff>
    </xdr:to>
    <xdr:pic>
      <xdr:nvPicPr>
        <xdr:cNvPr id="292" name="Рисунок 184">
          <a:extLst>
            <a:ext uri="{FF2B5EF4-FFF2-40B4-BE49-F238E27FC236}">
              <a16:creationId xmlns="" xmlns:a16="http://schemas.microsoft.com/office/drawing/2014/main" id="{00000000-0008-0000-0000-000024010000}"/>
            </a:ext>
          </a:extLst>
        </xdr:cNvPr>
        <xdr:cNvPicPr>
          <a:picLocks noChangeAspect="1"/>
        </xdr:cNvPicPr>
      </xdr:nvPicPr>
      <xdr:blipFill>
        <a:blip xmlns:r="http://schemas.openxmlformats.org/officeDocument/2006/relationships" r:embed="rId82" cstate="email"/>
        <a:stretch>
          <a:fillRect/>
        </a:stretch>
      </xdr:blipFill>
      <xdr:spPr>
        <a:xfrm>
          <a:off x="1772285" y="54695090"/>
          <a:ext cx="762000" cy="546735"/>
        </a:xfrm>
        <a:prstGeom prst="rect">
          <a:avLst/>
        </a:prstGeom>
      </xdr:spPr>
    </xdr:pic>
    <xdr:clientData/>
  </xdr:twoCellAnchor>
  <xdr:twoCellAnchor>
    <xdr:from>
      <xdr:col>3</xdr:col>
      <xdr:colOff>67310</xdr:colOff>
      <xdr:row>75</xdr:row>
      <xdr:rowOff>367030</xdr:rowOff>
    </xdr:from>
    <xdr:to>
      <xdr:col>3</xdr:col>
      <xdr:colOff>1219691</xdr:colOff>
      <xdr:row>75</xdr:row>
      <xdr:rowOff>1138459</xdr:rowOff>
    </xdr:to>
    <xdr:pic>
      <xdr:nvPicPr>
        <xdr:cNvPr id="251" name="Рисунок 250">
          <a:extLst>
            <a:ext uri="{FF2B5EF4-FFF2-40B4-BE49-F238E27FC236}">
              <a16:creationId xmlns="" xmlns:a16="http://schemas.microsoft.com/office/drawing/2014/main" id="{00000000-0008-0000-0000-0000FB000000}"/>
            </a:ext>
          </a:extLst>
        </xdr:cNvPr>
        <xdr:cNvPicPr>
          <a:picLocks noChangeAspect="1"/>
        </xdr:cNvPicPr>
      </xdr:nvPicPr>
      <xdr:blipFill>
        <a:blip xmlns:r="http://schemas.openxmlformats.org/officeDocument/2006/relationships" r:embed="rId83" cstate="print"/>
        <a:stretch>
          <a:fillRect/>
        </a:stretch>
      </xdr:blipFill>
      <xdr:spPr>
        <a:xfrm>
          <a:off x="1581785" y="96905445"/>
          <a:ext cx="1151890" cy="770890"/>
        </a:xfrm>
        <a:prstGeom prst="rect">
          <a:avLst/>
        </a:prstGeom>
      </xdr:spPr>
    </xdr:pic>
    <xdr:clientData/>
  </xdr:twoCellAnchor>
  <xdr:twoCellAnchor>
    <xdr:from>
      <xdr:col>3</xdr:col>
      <xdr:colOff>50165</xdr:colOff>
      <xdr:row>73</xdr:row>
      <xdr:rowOff>235585</xdr:rowOff>
    </xdr:from>
    <xdr:to>
      <xdr:col>3</xdr:col>
      <xdr:colOff>1203143</xdr:colOff>
      <xdr:row>73</xdr:row>
      <xdr:rowOff>1149871</xdr:rowOff>
    </xdr:to>
    <xdr:pic>
      <xdr:nvPicPr>
        <xdr:cNvPr id="297" name="Рисунок 296">
          <a:extLst>
            <a:ext uri="{FF2B5EF4-FFF2-40B4-BE49-F238E27FC236}">
              <a16:creationId xmlns="" xmlns:a16="http://schemas.microsoft.com/office/drawing/2014/main" id="{00000000-0008-0000-0000-000029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64640" y="93849825"/>
          <a:ext cx="1152525" cy="913765"/>
        </a:xfrm>
        <a:prstGeom prst="rect">
          <a:avLst/>
        </a:prstGeom>
      </xdr:spPr>
    </xdr:pic>
    <xdr:clientData/>
  </xdr:twoCellAnchor>
  <xdr:twoCellAnchor>
    <xdr:from>
      <xdr:col>3</xdr:col>
      <xdr:colOff>49530</xdr:colOff>
      <xdr:row>74</xdr:row>
      <xdr:rowOff>235585</xdr:rowOff>
    </xdr:from>
    <xdr:to>
      <xdr:col>3</xdr:col>
      <xdr:colOff>1175295</xdr:colOff>
      <xdr:row>74</xdr:row>
      <xdr:rowOff>1073680</xdr:rowOff>
    </xdr:to>
    <xdr:pic>
      <xdr:nvPicPr>
        <xdr:cNvPr id="298" name="Рисунок 297">
          <a:extLst>
            <a:ext uri="{FF2B5EF4-FFF2-40B4-BE49-F238E27FC236}">
              <a16:creationId xmlns="" xmlns:a16="http://schemas.microsoft.com/office/drawing/2014/main" id="{00000000-0008-0000-0000-00002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64005" y="95297625"/>
          <a:ext cx="1125220" cy="837565"/>
        </a:xfrm>
        <a:prstGeom prst="rect">
          <a:avLst/>
        </a:prstGeom>
      </xdr:spPr>
    </xdr:pic>
    <xdr:clientData/>
  </xdr:twoCellAnchor>
  <xdr:twoCellAnchor>
    <xdr:from>
      <xdr:col>3</xdr:col>
      <xdr:colOff>191770</xdr:colOff>
      <xdr:row>11</xdr:row>
      <xdr:rowOff>150495</xdr:rowOff>
    </xdr:from>
    <xdr:to>
      <xdr:col>3</xdr:col>
      <xdr:colOff>1001395</xdr:colOff>
      <xdr:row>11</xdr:row>
      <xdr:rowOff>750570</xdr:rowOff>
    </xdr:to>
    <xdr:grpSp>
      <xdr:nvGrpSpPr>
        <xdr:cNvPr id="293" name="Группа 292">
          <a:extLst>
            <a:ext uri="{FF2B5EF4-FFF2-40B4-BE49-F238E27FC236}">
              <a16:creationId xmlns="" xmlns:a16="http://schemas.microsoft.com/office/drawing/2014/main" id="{00000000-0008-0000-0000-000025010000}"/>
            </a:ext>
          </a:extLst>
        </xdr:cNvPr>
        <xdr:cNvGrpSpPr/>
      </xdr:nvGrpSpPr>
      <xdr:grpSpPr>
        <a:xfrm>
          <a:off x="1715770" y="8189595"/>
          <a:ext cx="809625" cy="600075"/>
          <a:chOff x="4941188" y="3479963"/>
          <a:chExt cx="809625" cy="600075"/>
        </a:xfrm>
      </xdr:grpSpPr>
      <xdr:grpSp>
        <xdr:nvGrpSpPr>
          <xdr:cNvPr id="294" name="Группа 293">
            <a:extLst>
              <a:ext uri="{FF2B5EF4-FFF2-40B4-BE49-F238E27FC236}">
                <a16:creationId xmlns="" xmlns:a16="http://schemas.microsoft.com/office/drawing/2014/main" id="{00000000-0008-0000-0000-000026010000}"/>
              </a:ext>
            </a:extLst>
          </xdr:cNvPr>
          <xdr:cNvGrpSpPr/>
        </xdr:nvGrpSpPr>
        <xdr:grpSpPr>
          <a:xfrm>
            <a:off x="4941188" y="3479963"/>
            <a:ext cx="809625" cy="600075"/>
            <a:chOff x="4941188" y="3479963"/>
            <a:chExt cx="809625" cy="600075"/>
          </a:xfrm>
        </xdr:grpSpPr>
        <xdr:sp macro="" textlink="">
          <xdr:nvSpPr>
            <xdr:cNvPr id="295" name="Shape 4">
              <a:extLst>
                <a:ext uri="{FF2B5EF4-FFF2-40B4-BE49-F238E27FC236}">
                  <a16:creationId xmlns="" xmlns:a16="http://schemas.microsoft.com/office/drawing/2014/main" id="{00000000-0008-0000-0000-000027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defRPr/>
              </a:pPr>
              <a:endParaRPr lang="ru-RU" altLang="en-US" sz="1400"/>
            </a:p>
          </xdr:txBody>
        </xdr:sp>
        <xdr:grpSp>
          <xdr:nvGrpSpPr>
            <xdr:cNvPr id="296" name="Группа 295">
              <a:extLst>
                <a:ext uri="{FF2B5EF4-FFF2-40B4-BE49-F238E27FC236}">
                  <a16:creationId xmlns="" xmlns:a16="http://schemas.microsoft.com/office/drawing/2014/main" id="{00000000-0008-0000-0000-000028010000}"/>
                </a:ext>
              </a:extLst>
            </xdr:cNvPr>
            <xdr:cNvGrpSpPr/>
          </xdr:nvGrpSpPr>
          <xdr:grpSpPr>
            <a:xfrm>
              <a:off x="4941188" y="3479963"/>
              <a:ext cx="809625" cy="600075"/>
              <a:chOff x="4941188" y="3479963"/>
              <a:chExt cx="809625" cy="600075"/>
            </a:xfrm>
          </xdr:grpSpPr>
          <xdr:sp macro="" textlink="">
            <xdr:nvSpPr>
              <xdr:cNvPr id="299" name="Shape 53">
                <a:extLst>
                  <a:ext uri="{FF2B5EF4-FFF2-40B4-BE49-F238E27FC236}">
                    <a16:creationId xmlns="" xmlns:a16="http://schemas.microsoft.com/office/drawing/2014/main" id="{00000000-0008-0000-0000-00002B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00" name="Группа 299">
                <a:extLst>
                  <a:ext uri="{FF2B5EF4-FFF2-40B4-BE49-F238E27FC236}">
                    <a16:creationId xmlns="" xmlns:a16="http://schemas.microsoft.com/office/drawing/2014/main" id="{00000000-0008-0000-0000-00002C010000}"/>
                  </a:ext>
                </a:extLst>
              </xdr:cNvPr>
              <xdr:cNvGrpSpPr/>
            </xdr:nvGrpSpPr>
            <xdr:grpSpPr>
              <a:xfrm>
                <a:off x="4941188" y="3479963"/>
                <a:ext cx="809625" cy="600075"/>
                <a:chOff x="4941188" y="3479963"/>
                <a:chExt cx="809625" cy="600075"/>
              </a:xfrm>
            </xdr:grpSpPr>
            <xdr:sp macro="" textlink="">
              <xdr:nvSpPr>
                <xdr:cNvPr id="301" name="Shape 55">
                  <a:extLst>
                    <a:ext uri="{FF2B5EF4-FFF2-40B4-BE49-F238E27FC236}">
                      <a16:creationId xmlns="" xmlns:a16="http://schemas.microsoft.com/office/drawing/2014/main" id="{00000000-0008-0000-0000-00002D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02" name="Группа 301">
                  <a:extLst>
                    <a:ext uri="{FF2B5EF4-FFF2-40B4-BE49-F238E27FC236}">
                      <a16:creationId xmlns="" xmlns:a16="http://schemas.microsoft.com/office/drawing/2014/main" id="{00000000-0008-0000-0000-00002E010000}"/>
                    </a:ext>
                  </a:extLst>
                </xdr:cNvPr>
                <xdr:cNvGrpSpPr/>
              </xdr:nvGrpSpPr>
              <xdr:grpSpPr>
                <a:xfrm>
                  <a:off x="4941188" y="3479963"/>
                  <a:ext cx="809625" cy="600075"/>
                  <a:chOff x="4941188" y="3479963"/>
                  <a:chExt cx="809625" cy="600075"/>
                </a:xfrm>
              </xdr:grpSpPr>
              <xdr:sp macro="" textlink="">
                <xdr:nvSpPr>
                  <xdr:cNvPr id="303" name="Shape 57">
                    <a:extLst>
                      <a:ext uri="{FF2B5EF4-FFF2-40B4-BE49-F238E27FC236}">
                        <a16:creationId xmlns="" xmlns:a16="http://schemas.microsoft.com/office/drawing/2014/main" id="{00000000-0008-0000-0000-00002F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04" name="Группа 303">
                    <a:extLst>
                      <a:ext uri="{FF2B5EF4-FFF2-40B4-BE49-F238E27FC236}">
                        <a16:creationId xmlns="" xmlns:a16="http://schemas.microsoft.com/office/drawing/2014/main" id="{00000000-0008-0000-0000-000030010000}"/>
                      </a:ext>
                    </a:extLst>
                  </xdr:cNvPr>
                  <xdr:cNvGrpSpPr/>
                </xdr:nvGrpSpPr>
                <xdr:grpSpPr>
                  <a:xfrm>
                    <a:off x="4941188" y="3479963"/>
                    <a:ext cx="809625" cy="600075"/>
                    <a:chOff x="4941188" y="3479963"/>
                    <a:chExt cx="809625" cy="600075"/>
                  </a:xfrm>
                </xdr:grpSpPr>
                <xdr:sp macro="" textlink="">
                  <xdr:nvSpPr>
                    <xdr:cNvPr id="305" name="Shape 59">
                      <a:extLst>
                        <a:ext uri="{FF2B5EF4-FFF2-40B4-BE49-F238E27FC236}">
                          <a16:creationId xmlns="" xmlns:a16="http://schemas.microsoft.com/office/drawing/2014/main" id="{00000000-0008-0000-0000-000031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06" name="Группа 305">
                      <a:extLst>
                        <a:ext uri="{FF2B5EF4-FFF2-40B4-BE49-F238E27FC236}">
                          <a16:creationId xmlns="" xmlns:a16="http://schemas.microsoft.com/office/drawing/2014/main" id="{00000000-0008-0000-0000-000032010000}"/>
                        </a:ext>
                      </a:extLst>
                    </xdr:cNvPr>
                    <xdr:cNvGrpSpPr/>
                  </xdr:nvGrpSpPr>
                  <xdr:grpSpPr>
                    <a:xfrm>
                      <a:off x="4941188" y="3479963"/>
                      <a:ext cx="809625" cy="600075"/>
                      <a:chOff x="4941188" y="3479963"/>
                      <a:chExt cx="809625" cy="600075"/>
                    </a:xfrm>
                  </xdr:grpSpPr>
                  <xdr:sp macro="" textlink="">
                    <xdr:nvSpPr>
                      <xdr:cNvPr id="307" name="Shape 61">
                        <a:extLst>
                          <a:ext uri="{FF2B5EF4-FFF2-40B4-BE49-F238E27FC236}">
                            <a16:creationId xmlns="" xmlns:a16="http://schemas.microsoft.com/office/drawing/2014/main" id="{00000000-0008-0000-0000-000033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08" name="Группа 307">
                        <a:extLst>
                          <a:ext uri="{FF2B5EF4-FFF2-40B4-BE49-F238E27FC236}">
                            <a16:creationId xmlns="" xmlns:a16="http://schemas.microsoft.com/office/drawing/2014/main" id="{00000000-0008-0000-0000-000034010000}"/>
                          </a:ext>
                        </a:extLst>
                      </xdr:cNvPr>
                      <xdr:cNvGrpSpPr/>
                    </xdr:nvGrpSpPr>
                    <xdr:grpSpPr>
                      <a:xfrm>
                        <a:off x="4941188" y="3479963"/>
                        <a:ext cx="809625" cy="600075"/>
                        <a:chOff x="4941188" y="3479963"/>
                        <a:chExt cx="809625" cy="600075"/>
                      </a:xfrm>
                    </xdr:grpSpPr>
                    <xdr:sp macro="" textlink="">
                      <xdr:nvSpPr>
                        <xdr:cNvPr id="309" name="Shape 63">
                          <a:extLst>
                            <a:ext uri="{FF2B5EF4-FFF2-40B4-BE49-F238E27FC236}">
                              <a16:creationId xmlns="" xmlns:a16="http://schemas.microsoft.com/office/drawing/2014/main" id="{00000000-0008-0000-0000-000035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10" name="Группа 309">
                          <a:extLst>
                            <a:ext uri="{FF2B5EF4-FFF2-40B4-BE49-F238E27FC236}">
                              <a16:creationId xmlns="" xmlns:a16="http://schemas.microsoft.com/office/drawing/2014/main" id="{00000000-0008-0000-0000-000036010000}"/>
                            </a:ext>
                          </a:extLst>
                        </xdr:cNvPr>
                        <xdr:cNvGrpSpPr/>
                      </xdr:nvGrpSpPr>
                      <xdr:grpSpPr>
                        <a:xfrm>
                          <a:off x="4941188" y="3479963"/>
                          <a:ext cx="809625" cy="600075"/>
                          <a:chOff x="4941188" y="3479963"/>
                          <a:chExt cx="809625" cy="600075"/>
                        </a:xfrm>
                      </xdr:grpSpPr>
                      <xdr:sp macro="" textlink="">
                        <xdr:nvSpPr>
                          <xdr:cNvPr id="311" name="Shape 65">
                            <a:extLst>
                              <a:ext uri="{FF2B5EF4-FFF2-40B4-BE49-F238E27FC236}">
                                <a16:creationId xmlns="" xmlns:a16="http://schemas.microsoft.com/office/drawing/2014/main" id="{00000000-0008-0000-0000-000037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12" name="Группа 311">
                            <a:extLst>
                              <a:ext uri="{FF2B5EF4-FFF2-40B4-BE49-F238E27FC236}">
                                <a16:creationId xmlns="" xmlns:a16="http://schemas.microsoft.com/office/drawing/2014/main" id="{00000000-0008-0000-0000-000038010000}"/>
                              </a:ext>
                            </a:extLst>
                          </xdr:cNvPr>
                          <xdr:cNvGrpSpPr/>
                        </xdr:nvGrpSpPr>
                        <xdr:grpSpPr>
                          <a:xfrm>
                            <a:off x="4941188" y="3479963"/>
                            <a:ext cx="809625" cy="600075"/>
                            <a:chOff x="4941188" y="3479963"/>
                            <a:chExt cx="809625" cy="600075"/>
                          </a:xfrm>
                        </xdr:grpSpPr>
                        <xdr:sp macro="" textlink="">
                          <xdr:nvSpPr>
                            <xdr:cNvPr id="313" name="Shape 67">
                              <a:extLst>
                                <a:ext uri="{FF2B5EF4-FFF2-40B4-BE49-F238E27FC236}">
                                  <a16:creationId xmlns="" xmlns:a16="http://schemas.microsoft.com/office/drawing/2014/main" id="{00000000-0008-0000-0000-000039010000}"/>
                                </a:ext>
                              </a:extLst>
                            </xdr:cNvPr>
                            <xdr:cNvSpPr/>
                          </xdr:nvSpPr>
                          <xdr:spPr>
                            <a:xfrm>
                              <a:off x="4941188" y="3479963"/>
                              <a:ext cx="809625" cy="600075"/>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14" name="Группа 313">
                              <a:extLst>
                                <a:ext uri="{FF2B5EF4-FFF2-40B4-BE49-F238E27FC236}">
                                  <a16:creationId xmlns="" xmlns:a16="http://schemas.microsoft.com/office/drawing/2014/main" id="{00000000-0008-0000-0000-00003A010000}"/>
                                </a:ext>
                              </a:extLst>
                            </xdr:cNvPr>
                            <xdr:cNvGrpSpPr/>
                          </xdr:nvGrpSpPr>
                          <xdr:grpSpPr>
                            <a:xfrm>
                              <a:off x="4941188" y="3479963"/>
                              <a:ext cx="809625" cy="600075"/>
                              <a:chOff x="4498275" y="3151350"/>
                              <a:chExt cx="1695450" cy="1257300"/>
                            </a:xfrm>
                          </xdr:grpSpPr>
                          <xdr:sp macro="" textlink="">
                            <xdr:nvSpPr>
                              <xdr:cNvPr id="315" name="Shape 69">
                                <a:extLst>
                                  <a:ext uri="{FF2B5EF4-FFF2-40B4-BE49-F238E27FC236}">
                                    <a16:creationId xmlns="" xmlns:a16="http://schemas.microsoft.com/office/drawing/2014/main" id="{00000000-0008-0000-0000-00003B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16" name="Группа 315">
                                <a:extLst>
                                  <a:ext uri="{FF2B5EF4-FFF2-40B4-BE49-F238E27FC236}">
                                    <a16:creationId xmlns="" xmlns:a16="http://schemas.microsoft.com/office/drawing/2014/main" id="{00000000-0008-0000-0000-00003C010000}"/>
                                  </a:ext>
                                </a:extLst>
                              </xdr:cNvPr>
                              <xdr:cNvGrpSpPr/>
                            </xdr:nvGrpSpPr>
                            <xdr:grpSpPr>
                              <a:xfrm>
                                <a:off x="4498275" y="3151350"/>
                                <a:ext cx="1695450" cy="1257300"/>
                                <a:chOff x="4498275" y="3151350"/>
                                <a:chExt cx="1695450" cy="1257300"/>
                              </a:xfrm>
                            </xdr:grpSpPr>
                            <xdr:sp macro="" textlink="">
                              <xdr:nvSpPr>
                                <xdr:cNvPr id="317" name="Shape 71">
                                  <a:extLst>
                                    <a:ext uri="{FF2B5EF4-FFF2-40B4-BE49-F238E27FC236}">
                                      <a16:creationId xmlns="" xmlns:a16="http://schemas.microsoft.com/office/drawing/2014/main" id="{00000000-0008-0000-0000-00003D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18" name="Группа 317">
                                  <a:extLst>
                                    <a:ext uri="{FF2B5EF4-FFF2-40B4-BE49-F238E27FC236}">
                                      <a16:creationId xmlns="" xmlns:a16="http://schemas.microsoft.com/office/drawing/2014/main" id="{00000000-0008-0000-0000-00003E010000}"/>
                                    </a:ext>
                                  </a:extLst>
                                </xdr:cNvPr>
                                <xdr:cNvGrpSpPr/>
                              </xdr:nvGrpSpPr>
                              <xdr:grpSpPr>
                                <a:xfrm>
                                  <a:off x="4498275" y="3151350"/>
                                  <a:ext cx="1695450" cy="1257300"/>
                                  <a:chOff x="4498275" y="3151350"/>
                                  <a:chExt cx="1695450" cy="1257300"/>
                                </a:xfrm>
                              </xdr:grpSpPr>
                              <xdr:sp macro="" textlink="">
                                <xdr:nvSpPr>
                                  <xdr:cNvPr id="319" name="Shape 73">
                                    <a:extLst>
                                      <a:ext uri="{FF2B5EF4-FFF2-40B4-BE49-F238E27FC236}">
                                        <a16:creationId xmlns="" xmlns:a16="http://schemas.microsoft.com/office/drawing/2014/main" id="{00000000-0008-0000-0000-00003F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20" name="Группа 319">
                                    <a:extLst>
                                      <a:ext uri="{FF2B5EF4-FFF2-40B4-BE49-F238E27FC236}">
                                        <a16:creationId xmlns="" xmlns:a16="http://schemas.microsoft.com/office/drawing/2014/main" id="{00000000-0008-0000-0000-000040010000}"/>
                                      </a:ext>
                                    </a:extLst>
                                  </xdr:cNvPr>
                                  <xdr:cNvGrpSpPr/>
                                </xdr:nvGrpSpPr>
                                <xdr:grpSpPr>
                                  <a:xfrm>
                                    <a:off x="4498275" y="3151350"/>
                                    <a:ext cx="1695450" cy="1257300"/>
                                    <a:chOff x="4498275" y="3151350"/>
                                    <a:chExt cx="1695450" cy="1257300"/>
                                  </a:xfrm>
                                </xdr:grpSpPr>
                                <xdr:sp macro="" textlink="">
                                  <xdr:nvSpPr>
                                    <xdr:cNvPr id="321" name="Shape 75">
                                      <a:extLst>
                                        <a:ext uri="{FF2B5EF4-FFF2-40B4-BE49-F238E27FC236}">
                                          <a16:creationId xmlns="" xmlns:a16="http://schemas.microsoft.com/office/drawing/2014/main" id="{00000000-0008-0000-0000-000041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22" name="Группа 321">
                                      <a:extLst>
                                        <a:ext uri="{FF2B5EF4-FFF2-40B4-BE49-F238E27FC236}">
                                          <a16:creationId xmlns="" xmlns:a16="http://schemas.microsoft.com/office/drawing/2014/main" id="{00000000-0008-0000-0000-000042010000}"/>
                                        </a:ext>
                                      </a:extLst>
                                    </xdr:cNvPr>
                                    <xdr:cNvGrpSpPr/>
                                  </xdr:nvGrpSpPr>
                                  <xdr:grpSpPr>
                                    <a:xfrm>
                                      <a:off x="4498275" y="3151350"/>
                                      <a:ext cx="1695450" cy="1257300"/>
                                      <a:chOff x="4498275" y="3151350"/>
                                      <a:chExt cx="1695450" cy="1257300"/>
                                    </a:xfrm>
                                  </xdr:grpSpPr>
                                  <xdr:sp macro="" textlink="">
                                    <xdr:nvSpPr>
                                      <xdr:cNvPr id="323" name="Shape 77">
                                        <a:extLst>
                                          <a:ext uri="{FF2B5EF4-FFF2-40B4-BE49-F238E27FC236}">
                                            <a16:creationId xmlns="" xmlns:a16="http://schemas.microsoft.com/office/drawing/2014/main" id="{00000000-0008-0000-0000-000043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24" name="Группа 323">
                                        <a:extLst>
                                          <a:ext uri="{FF2B5EF4-FFF2-40B4-BE49-F238E27FC236}">
                                            <a16:creationId xmlns="" xmlns:a16="http://schemas.microsoft.com/office/drawing/2014/main" id="{00000000-0008-0000-0000-000044010000}"/>
                                          </a:ext>
                                        </a:extLst>
                                      </xdr:cNvPr>
                                      <xdr:cNvGrpSpPr/>
                                    </xdr:nvGrpSpPr>
                                    <xdr:grpSpPr>
                                      <a:xfrm>
                                        <a:off x="4498275" y="3151350"/>
                                        <a:ext cx="1695450" cy="1257300"/>
                                        <a:chOff x="4498275" y="3151350"/>
                                        <a:chExt cx="1695450" cy="1257300"/>
                                      </a:xfrm>
                                    </xdr:grpSpPr>
                                    <xdr:sp macro="" textlink="">
                                      <xdr:nvSpPr>
                                        <xdr:cNvPr id="325" name="Shape 79">
                                          <a:extLst>
                                            <a:ext uri="{FF2B5EF4-FFF2-40B4-BE49-F238E27FC236}">
                                              <a16:creationId xmlns="" xmlns:a16="http://schemas.microsoft.com/office/drawing/2014/main" id="{00000000-0008-0000-0000-000045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26" name="Группа 325">
                                          <a:extLst>
                                            <a:ext uri="{FF2B5EF4-FFF2-40B4-BE49-F238E27FC236}">
                                              <a16:creationId xmlns="" xmlns:a16="http://schemas.microsoft.com/office/drawing/2014/main" id="{00000000-0008-0000-0000-000046010000}"/>
                                            </a:ext>
                                          </a:extLst>
                                        </xdr:cNvPr>
                                        <xdr:cNvGrpSpPr/>
                                      </xdr:nvGrpSpPr>
                                      <xdr:grpSpPr>
                                        <a:xfrm>
                                          <a:off x="4498275" y="3151350"/>
                                          <a:ext cx="1695450" cy="1257300"/>
                                          <a:chOff x="4498275" y="3151350"/>
                                          <a:chExt cx="1695450" cy="1257300"/>
                                        </a:xfrm>
                                      </xdr:grpSpPr>
                                      <xdr:sp macro="" textlink="">
                                        <xdr:nvSpPr>
                                          <xdr:cNvPr id="327" name="Shape 81">
                                            <a:extLst>
                                              <a:ext uri="{FF2B5EF4-FFF2-40B4-BE49-F238E27FC236}">
                                                <a16:creationId xmlns="" xmlns:a16="http://schemas.microsoft.com/office/drawing/2014/main" id="{00000000-0008-0000-0000-000047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28" name="Группа 327">
                                            <a:extLst>
                                              <a:ext uri="{FF2B5EF4-FFF2-40B4-BE49-F238E27FC236}">
                                                <a16:creationId xmlns="" xmlns:a16="http://schemas.microsoft.com/office/drawing/2014/main" id="{00000000-0008-0000-0000-000048010000}"/>
                                              </a:ext>
                                            </a:extLst>
                                          </xdr:cNvPr>
                                          <xdr:cNvGrpSpPr/>
                                        </xdr:nvGrpSpPr>
                                        <xdr:grpSpPr>
                                          <a:xfrm>
                                            <a:off x="4498275" y="3151350"/>
                                            <a:ext cx="1695450" cy="1257300"/>
                                            <a:chOff x="4498275" y="3151350"/>
                                            <a:chExt cx="1695450" cy="1257300"/>
                                          </a:xfrm>
                                        </xdr:grpSpPr>
                                        <xdr:sp macro="" textlink="">
                                          <xdr:nvSpPr>
                                            <xdr:cNvPr id="329" name="Shape 83">
                                              <a:extLst>
                                                <a:ext uri="{FF2B5EF4-FFF2-40B4-BE49-F238E27FC236}">
                                                  <a16:creationId xmlns="" xmlns:a16="http://schemas.microsoft.com/office/drawing/2014/main" id="{00000000-0008-0000-0000-000049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30" name="Группа 329">
                                              <a:extLst>
                                                <a:ext uri="{FF2B5EF4-FFF2-40B4-BE49-F238E27FC236}">
                                                  <a16:creationId xmlns="" xmlns:a16="http://schemas.microsoft.com/office/drawing/2014/main" id="{00000000-0008-0000-0000-00004A010000}"/>
                                                </a:ext>
                                              </a:extLst>
                                            </xdr:cNvPr>
                                            <xdr:cNvGrpSpPr/>
                                          </xdr:nvGrpSpPr>
                                          <xdr:grpSpPr>
                                            <a:xfrm>
                                              <a:off x="4498275" y="3151350"/>
                                              <a:ext cx="1695450" cy="1257300"/>
                                              <a:chOff x="4498275" y="3151350"/>
                                              <a:chExt cx="1695450" cy="1257300"/>
                                            </a:xfrm>
                                          </xdr:grpSpPr>
                                          <xdr:sp macro="" textlink="">
                                            <xdr:nvSpPr>
                                              <xdr:cNvPr id="331" name="Shape 85">
                                                <a:extLst>
                                                  <a:ext uri="{FF2B5EF4-FFF2-40B4-BE49-F238E27FC236}">
                                                    <a16:creationId xmlns="" xmlns:a16="http://schemas.microsoft.com/office/drawing/2014/main" id="{00000000-0008-0000-0000-00004B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32" name="Группа 331">
                                                <a:extLst>
                                                  <a:ext uri="{FF2B5EF4-FFF2-40B4-BE49-F238E27FC236}">
                                                    <a16:creationId xmlns="" xmlns:a16="http://schemas.microsoft.com/office/drawing/2014/main" id="{00000000-0008-0000-0000-00004C010000}"/>
                                                  </a:ext>
                                                </a:extLst>
                                              </xdr:cNvPr>
                                              <xdr:cNvGrpSpPr/>
                                            </xdr:nvGrpSpPr>
                                            <xdr:grpSpPr>
                                              <a:xfrm>
                                                <a:off x="4498275" y="3151350"/>
                                                <a:ext cx="1695450" cy="1257300"/>
                                                <a:chOff x="4498275" y="3151350"/>
                                                <a:chExt cx="1695450" cy="1257300"/>
                                              </a:xfrm>
                                            </xdr:grpSpPr>
                                            <xdr:sp macro="" textlink="">
                                              <xdr:nvSpPr>
                                                <xdr:cNvPr id="333" name="Shape 87">
                                                  <a:extLst>
                                                    <a:ext uri="{FF2B5EF4-FFF2-40B4-BE49-F238E27FC236}">
                                                      <a16:creationId xmlns="" xmlns:a16="http://schemas.microsoft.com/office/drawing/2014/main" id="{00000000-0008-0000-0000-00004D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34" name="Группа 333">
                                                  <a:extLst>
                                                    <a:ext uri="{FF2B5EF4-FFF2-40B4-BE49-F238E27FC236}">
                                                      <a16:creationId xmlns="" xmlns:a16="http://schemas.microsoft.com/office/drawing/2014/main" id="{00000000-0008-0000-0000-00004E010000}"/>
                                                    </a:ext>
                                                  </a:extLst>
                                                </xdr:cNvPr>
                                                <xdr:cNvGrpSpPr/>
                                              </xdr:nvGrpSpPr>
                                              <xdr:grpSpPr>
                                                <a:xfrm>
                                                  <a:off x="4498275" y="3151350"/>
                                                  <a:ext cx="1695450" cy="1257300"/>
                                                  <a:chOff x="4498275" y="3151350"/>
                                                  <a:chExt cx="1695450" cy="1257300"/>
                                                </a:xfrm>
                                              </xdr:grpSpPr>
                                              <xdr:sp macro="" textlink="">
                                                <xdr:nvSpPr>
                                                  <xdr:cNvPr id="335" name="Shape 89">
                                                    <a:extLst>
                                                      <a:ext uri="{FF2B5EF4-FFF2-40B4-BE49-F238E27FC236}">
                                                        <a16:creationId xmlns="" xmlns:a16="http://schemas.microsoft.com/office/drawing/2014/main" id="{00000000-0008-0000-0000-00004F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36" name="Группа 335">
                                                    <a:extLst>
                                                      <a:ext uri="{FF2B5EF4-FFF2-40B4-BE49-F238E27FC236}">
                                                        <a16:creationId xmlns="" xmlns:a16="http://schemas.microsoft.com/office/drawing/2014/main" id="{00000000-0008-0000-0000-000050010000}"/>
                                                      </a:ext>
                                                    </a:extLst>
                                                  </xdr:cNvPr>
                                                  <xdr:cNvGrpSpPr/>
                                                </xdr:nvGrpSpPr>
                                                <xdr:grpSpPr>
                                                  <a:xfrm>
                                                    <a:off x="4498275" y="3151350"/>
                                                    <a:ext cx="1695450" cy="1257300"/>
                                                    <a:chOff x="4498275" y="3151350"/>
                                                    <a:chExt cx="1695450" cy="1257300"/>
                                                  </a:xfrm>
                                                </xdr:grpSpPr>
                                                <xdr:sp macro="" textlink="">
                                                  <xdr:nvSpPr>
                                                    <xdr:cNvPr id="337" name="Shape 91">
                                                      <a:extLst>
                                                        <a:ext uri="{FF2B5EF4-FFF2-40B4-BE49-F238E27FC236}">
                                                          <a16:creationId xmlns="" xmlns:a16="http://schemas.microsoft.com/office/drawing/2014/main" id="{00000000-0008-0000-0000-000051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38" name="Группа 337">
                                                      <a:extLst>
                                                        <a:ext uri="{FF2B5EF4-FFF2-40B4-BE49-F238E27FC236}">
                                                          <a16:creationId xmlns="" xmlns:a16="http://schemas.microsoft.com/office/drawing/2014/main" id="{00000000-0008-0000-0000-000052010000}"/>
                                                        </a:ext>
                                                      </a:extLst>
                                                    </xdr:cNvPr>
                                                    <xdr:cNvGrpSpPr/>
                                                  </xdr:nvGrpSpPr>
                                                  <xdr:grpSpPr>
                                                    <a:xfrm>
                                                      <a:off x="4498275" y="3151350"/>
                                                      <a:ext cx="1695450" cy="1257300"/>
                                                      <a:chOff x="4498275" y="3151350"/>
                                                      <a:chExt cx="1695450" cy="1257300"/>
                                                    </a:xfrm>
                                                  </xdr:grpSpPr>
                                                  <xdr:sp macro="" textlink="">
                                                    <xdr:nvSpPr>
                                                      <xdr:cNvPr id="339" name="Shape 93">
                                                        <a:extLst>
                                                          <a:ext uri="{FF2B5EF4-FFF2-40B4-BE49-F238E27FC236}">
                                                            <a16:creationId xmlns="" xmlns:a16="http://schemas.microsoft.com/office/drawing/2014/main" id="{00000000-0008-0000-0000-000053010000}"/>
                                                          </a:ext>
                                                        </a:extLst>
                                                      </xdr:cNvPr>
                                                      <xdr:cNvSpPr/>
                                                    </xdr:nvSpPr>
                                                    <xdr:spPr>
                                                      <a:xfrm>
                                                        <a:off x="4498275" y="3151350"/>
                                                        <a:ext cx="1695450"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grpSp>
                                                    <xdr:nvGrpSpPr>
                                                      <xdr:cNvPr id="340" name="Группа 339">
                                                        <a:extLst>
                                                          <a:ext uri="{FF2B5EF4-FFF2-40B4-BE49-F238E27FC236}">
                                                            <a16:creationId xmlns="" xmlns:a16="http://schemas.microsoft.com/office/drawing/2014/main" id="{00000000-0008-0000-0000-000054010000}"/>
                                                          </a:ext>
                                                        </a:extLst>
                                                      </xdr:cNvPr>
                                                      <xdr:cNvGrpSpPr/>
                                                    </xdr:nvGrpSpPr>
                                                    <xdr:grpSpPr>
                                                      <a:xfrm>
                                                        <a:off x="4498275" y="3151350"/>
                                                        <a:ext cx="1695450" cy="1257300"/>
                                                        <a:chOff x="1602442" y="33169413"/>
                                                        <a:chExt cx="1703293" cy="1257300"/>
                                                      </a:xfrm>
                                                    </xdr:grpSpPr>
                                                    <xdr:sp macro="" textlink="">
                                                      <xdr:nvSpPr>
                                                        <xdr:cNvPr id="341" name="Shape 95">
                                                          <a:extLst>
                                                            <a:ext uri="{FF2B5EF4-FFF2-40B4-BE49-F238E27FC236}">
                                                              <a16:creationId xmlns="" xmlns:a16="http://schemas.microsoft.com/office/drawing/2014/main" id="{00000000-0008-0000-0000-000055010000}"/>
                                                            </a:ext>
                                                          </a:extLst>
                                                        </xdr:cNvPr>
                                                        <xdr:cNvSpPr/>
                                                      </xdr:nvSpPr>
                                                      <xdr:spPr>
                                                        <a:xfrm>
                                                          <a:off x="1602442" y="33169413"/>
                                                          <a:ext cx="1703275" cy="1257300"/>
                                                        </a:xfrm>
                                                        <a:prstGeom prst="rect">
                                                          <a:avLst/>
                                                        </a:prstGeom>
                                                        <a:noFill/>
                                                        <a:ln>
                                                          <a:noFill/>
                                                        </a:ln>
                                                      </xdr:spPr>
                                                      <xdr:txBody>
                                                        <a:bodyPr spcFirstLastPara="1" wrap="square" lIns="91425" tIns="91425" rIns="91425" bIns="91425" anchor="ctr" anchorCtr="0">
                                                          <a:noAutofit/>
                                                        </a:bodyPr>
                                                        <a:lstStyle>
                                                          <a:defPPr>
                                                            <a:defRPr lang="ru-RU"/>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a:spcBef>
                                                              <a:spcPts val="0"/>
                                                            </a:spcBef>
                                                            <a:spcAft>
                                                              <a:spcPts val="0"/>
                                                            </a:spcAft>
                                                            <a:buSzPts val="1400"/>
                                                            <a:buFont typeface="Arial" panose="020B0604020202020204"/>
                                                            <a:defRPr/>
                                                          </a:pPr>
                                                          <a:endParaRPr lang="ru-RU" altLang="en-US" sz="1400"/>
                                                        </a:p>
                                                      </xdr:txBody>
                                                    </xdr:sp>
                                                    <xdr:pic>
                                                      <xdr:nvPicPr>
                                                        <xdr:cNvPr id="342" name="Shape 96">
                                                          <a:extLst>
                                                            <a:ext uri="{FF2B5EF4-FFF2-40B4-BE49-F238E27FC236}">
                                                              <a16:creationId xmlns="" xmlns:a16="http://schemas.microsoft.com/office/drawing/2014/main" id="{00000000-0008-0000-0000-000056010000}"/>
                                                            </a:ext>
                                                          </a:extLst>
                                                        </xdr:cNvPr>
                                                        <xdr:cNvPicPr/>
                                                      </xdr:nvPicPr>
                                                      <xdr:blipFill>
                                                        <a:blip xmlns:r="http://schemas.openxmlformats.org/officeDocument/2006/relationships" r:embed="rId86" cstate="email"/>
                                                        <a:stretch>
                                                          <a:fillRect/>
                                                        </a:stretch>
                                                      </xdr:blipFill>
                                                      <xdr:spPr>
                                                        <a:xfrm>
                                                          <a:off x="2477060" y="33169413"/>
                                                          <a:ext cx="828675" cy="1247775"/>
                                                        </a:xfrm>
                                                        <a:prstGeom prst="rect">
                                                          <a:avLst/>
                                                        </a:prstGeom>
                                                        <a:noFill/>
                                                        <a:ln>
                                                          <a:noFill/>
                                                        </a:ln>
                                                      </xdr:spPr>
                                                    </xdr:pic>
                                                    <xdr:pic>
                                                      <xdr:nvPicPr>
                                                        <xdr:cNvPr id="343" name="Shape 97">
                                                          <a:extLst>
                                                            <a:ext uri="{FF2B5EF4-FFF2-40B4-BE49-F238E27FC236}">
                                                              <a16:creationId xmlns="" xmlns:a16="http://schemas.microsoft.com/office/drawing/2014/main" id="{00000000-0008-0000-0000-00005701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602442" y="33169413"/>
                                                          <a:ext cx="895350" cy="1257300"/>
                                                        </a:xfrm>
                                                        <a:prstGeom prst="rect">
                                                          <a:avLst/>
                                                        </a:prstGeom>
                                                        <a:noFill/>
                                                        <a:ln>
                                                          <a:noFill/>
                                                        </a:ln>
                                                      </xdr:spPr>
                                                    </xdr:pic>
                                                  </xdr:grpSp>
                                                </xdr:grpSp>
                                              </xdr:grpSp>
                                            </xdr:grpSp>
                                          </xdr:grpSp>
                                        </xdr:grpSp>
                                      </xdr:grpSp>
                                    </xdr:grpSp>
                                  </xdr:grpSp>
                                </xdr:grpSp>
                              </xdr:grpSp>
                            </xdr:grpSp>
                          </xdr:grpSp>
                        </xdr:grpSp>
                      </xdr:grpSp>
                    </xdr:grpSp>
                  </xdr:grpSp>
                </xdr:grpSp>
              </xdr:grpSp>
            </xdr:grpSp>
          </xdr:grpSp>
        </xdr:grpSp>
      </xdr:grpSp>
    </xdr:grpSp>
    <xdr:clientData/>
  </xdr:twoCellAnchor>
  <xdr:twoCellAnchor>
    <xdr:from>
      <xdr:col>3</xdr:col>
      <xdr:colOff>320040</xdr:colOff>
      <xdr:row>10</xdr:row>
      <xdr:rowOff>112395</xdr:rowOff>
    </xdr:from>
    <xdr:to>
      <xdr:col>3</xdr:col>
      <xdr:colOff>852805</xdr:colOff>
      <xdr:row>10</xdr:row>
      <xdr:rowOff>725805</xdr:rowOff>
    </xdr:to>
    <xdr:pic>
      <xdr:nvPicPr>
        <xdr:cNvPr id="346" name="image54.jpg">
          <a:extLst>
            <a:ext uri="{FF2B5EF4-FFF2-40B4-BE49-F238E27FC236}">
              <a16:creationId xmlns="" xmlns:a16="http://schemas.microsoft.com/office/drawing/2014/main" id="{00000000-0008-0000-0000-00005A010000}"/>
            </a:ext>
          </a:extLst>
        </xdr:cNvPr>
        <xdr:cNvPicPr/>
      </xdr:nvPicPr>
      <xdr:blipFill>
        <a:blip xmlns:r="http://schemas.openxmlformats.org/officeDocument/2006/relationships" r:embed="rId88" cstate="email"/>
        <a:stretch>
          <a:fillRect/>
        </a:stretch>
      </xdr:blipFill>
      <xdr:spPr>
        <a:xfrm>
          <a:off x="1834515" y="20143470"/>
          <a:ext cx="532765" cy="613410"/>
        </a:xfrm>
        <a:prstGeom prst="rect">
          <a:avLst/>
        </a:prstGeom>
        <a:noFill/>
      </xdr:spPr>
    </xdr:pic>
    <xdr:clientData/>
  </xdr:twoCellAnchor>
  <xdr:twoCellAnchor>
    <xdr:from>
      <xdr:col>3</xdr:col>
      <xdr:colOff>226060</xdr:colOff>
      <xdr:row>12</xdr:row>
      <xdr:rowOff>66675</xdr:rowOff>
    </xdr:from>
    <xdr:to>
      <xdr:col>3</xdr:col>
      <xdr:colOff>1085215</xdr:colOff>
      <xdr:row>12</xdr:row>
      <xdr:rowOff>548005</xdr:rowOff>
    </xdr:to>
    <xdr:pic>
      <xdr:nvPicPr>
        <xdr:cNvPr id="348" name="image90.jpg">
          <a:extLst>
            <a:ext uri="{FF2B5EF4-FFF2-40B4-BE49-F238E27FC236}">
              <a16:creationId xmlns="" xmlns:a16="http://schemas.microsoft.com/office/drawing/2014/main" id="{00000000-0008-0000-0000-00005C01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40535" y="22355175"/>
          <a:ext cx="859155" cy="481330"/>
        </a:xfrm>
        <a:prstGeom prst="rect">
          <a:avLst/>
        </a:prstGeom>
        <a:noFill/>
      </xdr:spPr>
    </xdr:pic>
    <xdr:clientData/>
  </xdr:twoCellAnchor>
  <xdr:twoCellAnchor>
    <xdr:from>
      <xdr:col>3</xdr:col>
      <xdr:colOff>78740</xdr:colOff>
      <xdr:row>9</xdr:row>
      <xdr:rowOff>101600</xdr:rowOff>
    </xdr:from>
    <xdr:to>
      <xdr:col>3</xdr:col>
      <xdr:colOff>1196975</xdr:colOff>
      <xdr:row>9</xdr:row>
      <xdr:rowOff>996950</xdr:rowOff>
    </xdr:to>
    <xdr:pic>
      <xdr:nvPicPr>
        <xdr:cNvPr id="351" name="Рисунок 226">
          <a:extLst>
            <a:ext uri="{FF2B5EF4-FFF2-40B4-BE49-F238E27FC236}">
              <a16:creationId xmlns="" xmlns:a16="http://schemas.microsoft.com/office/drawing/2014/main" id="{00000000-0008-0000-0000-00005F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93215" y="16417925"/>
          <a:ext cx="1118235" cy="895350"/>
        </a:xfrm>
        <a:prstGeom prst="rect">
          <a:avLst/>
        </a:prstGeom>
      </xdr:spPr>
    </xdr:pic>
    <xdr:clientData/>
  </xdr:twoCellAnchor>
  <xdr:twoCellAnchor>
    <xdr:from>
      <xdr:col>3</xdr:col>
      <xdr:colOff>146050</xdr:colOff>
      <xdr:row>18</xdr:row>
      <xdr:rowOff>91440</xdr:rowOff>
    </xdr:from>
    <xdr:to>
      <xdr:col>3</xdr:col>
      <xdr:colOff>1127125</xdr:colOff>
      <xdr:row>18</xdr:row>
      <xdr:rowOff>729615</xdr:rowOff>
    </xdr:to>
    <xdr:pic>
      <xdr:nvPicPr>
        <xdr:cNvPr id="401" name="image64.png">
          <a:extLst>
            <a:ext uri="{FF2B5EF4-FFF2-40B4-BE49-F238E27FC236}">
              <a16:creationId xmlns="" xmlns:a16="http://schemas.microsoft.com/office/drawing/2014/main" id="{00000000-0008-0000-0000-000091010000}"/>
            </a:ext>
          </a:extLst>
        </xdr:cNvPr>
        <xdr:cNvPicPr/>
      </xdr:nvPicPr>
      <xdr:blipFill>
        <a:blip xmlns:r="http://schemas.openxmlformats.org/officeDocument/2006/relationships" r:embed="rId91" cstate="email"/>
        <a:stretch>
          <a:fillRect/>
        </a:stretch>
      </xdr:blipFill>
      <xdr:spPr>
        <a:xfrm>
          <a:off x="1660525" y="31609665"/>
          <a:ext cx="981075" cy="638175"/>
        </a:xfrm>
        <a:prstGeom prst="rect">
          <a:avLst/>
        </a:prstGeom>
        <a:noFill/>
      </xdr:spPr>
    </xdr:pic>
    <xdr:clientData/>
  </xdr:twoCellAnchor>
  <xdr:twoCellAnchor>
    <xdr:from>
      <xdr:col>3</xdr:col>
      <xdr:colOff>269240</xdr:colOff>
      <xdr:row>22</xdr:row>
      <xdr:rowOff>87630</xdr:rowOff>
    </xdr:from>
    <xdr:to>
      <xdr:col>3</xdr:col>
      <xdr:colOff>974090</xdr:colOff>
      <xdr:row>22</xdr:row>
      <xdr:rowOff>573405</xdr:rowOff>
    </xdr:to>
    <xdr:pic>
      <xdr:nvPicPr>
        <xdr:cNvPr id="402" name="image28.jpg">
          <a:extLst>
            <a:ext uri="{FF2B5EF4-FFF2-40B4-BE49-F238E27FC236}">
              <a16:creationId xmlns="" xmlns:a16="http://schemas.microsoft.com/office/drawing/2014/main" id="{00000000-0008-0000-0000-000092010000}"/>
            </a:ext>
          </a:extLst>
        </xdr:cNvPr>
        <xdr:cNvPicPr/>
      </xdr:nvPicPr>
      <xdr:blipFill>
        <a:blip xmlns:r="http://schemas.openxmlformats.org/officeDocument/2006/relationships" r:embed="rId92" cstate="email"/>
        <a:stretch>
          <a:fillRect/>
        </a:stretch>
      </xdr:blipFill>
      <xdr:spPr>
        <a:xfrm>
          <a:off x="1783715" y="35615880"/>
          <a:ext cx="704850" cy="485775"/>
        </a:xfrm>
        <a:prstGeom prst="rect">
          <a:avLst/>
        </a:prstGeom>
        <a:noFill/>
      </xdr:spPr>
    </xdr:pic>
    <xdr:clientData/>
  </xdr:twoCellAnchor>
  <xdr:twoCellAnchor>
    <xdr:from>
      <xdr:col>3</xdr:col>
      <xdr:colOff>180340</xdr:colOff>
      <xdr:row>17</xdr:row>
      <xdr:rowOff>113665</xdr:rowOff>
    </xdr:from>
    <xdr:to>
      <xdr:col>3</xdr:col>
      <xdr:colOff>856615</xdr:colOff>
      <xdr:row>17</xdr:row>
      <xdr:rowOff>675640</xdr:rowOff>
    </xdr:to>
    <xdr:pic>
      <xdr:nvPicPr>
        <xdr:cNvPr id="404" name="image61.png">
          <a:extLst>
            <a:ext uri="{FF2B5EF4-FFF2-40B4-BE49-F238E27FC236}">
              <a16:creationId xmlns="" xmlns:a16="http://schemas.microsoft.com/office/drawing/2014/main" id="{00000000-0008-0000-0000-000094010000}"/>
            </a:ext>
          </a:extLst>
        </xdr:cNvPr>
        <xdr:cNvPicPr/>
      </xdr:nvPicPr>
      <xdr:blipFill>
        <a:blip xmlns:r="http://schemas.openxmlformats.org/officeDocument/2006/relationships" r:embed="rId93" cstate="email"/>
        <a:stretch>
          <a:fillRect/>
        </a:stretch>
      </xdr:blipFill>
      <xdr:spPr>
        <a:xfrm>
          <a:off x="1694815" y="30907990"/>
          <a:ext cx="676275" cy="561975"/>
        </a:xfrm>
        <a:prstGeom prst="rect">
          <a:avLst/>
        </a:prstGeom>
        <a:noFill/>
      </xdr:spPr>
    </xdr:pic>
    <xdr:clientData/>
  </xdr:twoCellAnchor>
  <xdr:twoCellAnchor>
    <xdr:from>
      <xdr:col>3</xdr:col>
      <xdr:colOff>372745</xdr:colOff>
      <xdr:row>21</xdr:row>
      <xdr:rowOff>52070</xdr:rowOff>
    </xdr:from>
    <xdr:to>
      <xdr:col>3</xdr:col>
      <xdr:colOff>878840</xdr:colOff>
      <xdr:row>21</xdr:row>
      <xdr:rowOff>575945</xdr:rowOff>
    </xdr:to>
    <xdr:pic>
      <xdr:nvPicPr>
        <xdr:cNvPr id="407" name="image85.jpg">
          <a:extLst>
            <a:ext uri="{FF2B5EF4-FFF2-40B4-BE49-F238E27FC236}">
              <a16:creationId xmlns="" xmlns:a16="http://schemas.microsoft.com/office/drawing/2014/main" id="{00000000-0008-0000-0000-000097010000}"/>
            </a:ext>
          </a:extLst>
        </xdr:cNvPr>
        <xdr:cNvPicPr/>
      </xdr:nvPicPr>
      <xdr:blipFill>
        <a:blip xmlns:r="http://schemas.openxmlformats.org/officeDocument/2006/relationships" r:embed="rId94" cstate="email"/>
        <a:stretch>
          <a:fillRect/>
        </a:stretch>
      </xdr:blipFill>
      <xdr:spPr>
        <a:xfrm>
          <a:off x="1887220" y="34942145"/>
          <a:ext cx="506095" cy="523875"/>
        </a:xfrm>
        <a:prstGeom prst="rect">
          <a:avLst/>
        </a:prstGeom>
        <a:noFill/>
      </xdr:spPr>
    </xdr:pic>
    <xdr:clientData/>
  </xdr:twoCellAnchor>
  <xdr:twoCellAnchor>
    <xdr:from>
      <xdr:col>2</xdr:col>
      <xdr:colOff>1111250</xdr:colOff>
      <xdr:row>20</xdr:row>
      <xdr:rowOff>62865</xdr:rowOff>
    </xdr:from>
    <xdr:to>
      <xdr:col>3</xdr:col>
      <xdr:colOff>1143000</xdr:colOff>
      <xdr:row>20</xdr:row>
      <xdr:rowOff>1010920</xdr:rowOff>
    </xdr:to>
    <xdr:pic>
      <xdr:nvPicPr>
        <xdr:cNvPr id="409" name="Рисунок 230">
          <a:extLst>
            <a:ext uri="{FF2B5EF4-FFF2-40B4-BE49-F238E27FC236}">
              <a16:creationId xmlns="" xmlns:a16="http://schemas.microsoft.com/office/drawing/2014/main" id="{00000000-0008-0000-0000-000099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473200" y="33857565"/>
          <a:ext cx="1184275" cy="948055"/>
        </a:xfrm>
        <a:prstGeom prst="rect">
          <a:avLst/>
        </a:prstGeom>
      </xdr:spPr>
    </xdr:pic>
    <xdr:clientData/>
  </xdr:twoCellAnchor>
  <xdr:twoCellAnchor>
    <xdr:from>
      <xdr:col>2</xdr:col>
      <xdr:colOff>1121410</xdr:colOff>
      <xdr:row>51</xdr:row>
      <xdr:rowOff>102235</xdr:rowOff>
    </xdr:from>
    <xdr:to>
      <xdr:col>3</xdr:col>
      <xdr:colOff>987425</xdr:colOff>
      <xdr:row>51</xdr:row>
      <xdr:rowOff>916940</xdr:rowOff>
    </xdr:to>
    <xdr:pic>
      <xdr:nvPicPr>
        <xdr:cNvPr id="410" name="Рисунок 251">
          <a:extLst>
            <a:ext uri="{FF2B5EF4-FFF2-40B4-BE49-F238E27FC236}">
              <a16:creationId xmlns="" xmlns:a16="http://schemas.microsoft.com/office/drawing/2014/main" id="{00000000-0008-0000-0000-00009A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483360" y="66462910"/>
          <a:ext cx="1018540" cy="814705"/>
        </a:xfrm>
        <a:prstGeom prst="rect">
          <a:avLst/>
        </a:prstGeom>
      </xdr:spPr>
    </xdr:pic>
    <xdr:clientData/>
  </xdr:twoCellAnchor>
  <xdr:twoCellAnchor>
    <xdr:from>
      <xdr:col>3</xdr:col>
      <xdr:colOff>110490</xdr:colOff>
      <xdr:row>52</xdr:row>
      <xdr:rowOff>65405</xdr:rowOff>
    </xdr:from>
    <xdr:to>
      <xdr:col>3</xdr:col>
      <xdr:colOff>1126490</xdr:colOff>
      <xdr:row>52</xdr:row>
      <xdr:rowOff>876935</xdr:rowOff>
    </xdr:to>
    <xdr:pic>
      <xdr:nvPicPr>
        <xdr:cNvPr id="411" name="Рисунок 249">
          <a:extLst>
            <a:ext uri="{FF2B5EF4-FFF2-40B4-BE49-F238E27FC236}">
              <a16:creationId xmlns="" xmlns:a16="http://schemas.microsoft.com/office/drawing/2014/main" id="{00000000-0008-0000-0000-00009B010000}"/>
            </a:ext>
          </a:extLst>
        </xdr:cNvPr>
        <xdr:cNvPicPr>
          <a:picLocks noChangeAspect="1"/>
        </xdr:cNvPicPr>
      </xdr:nvPicPr>
      <xdr:blipFill>
        <a:blip xmlns:r="http://schemas.openxmlformats.org/officeDocument/2006/relationships" r:embed="rId97" cstate="email"/>
        <a:stretch>
          <a:fillRect/>
        </a:stretch>
      </xdr:blipFill>
      <xdr:spPr>
        <a:xfrm>
          <a:off x="1624965" y="67492880"/>
          <a:ext cx="1016000" cy="811530"/>
        </a:xfrm>
        <a:prstGeom prst="rect">
          <a:avLst/>
        </a:prstGeom>
      </xdr:spPr>
    </xdr:pic>
    <xdr:clientData/>
  </xdr:twoCellAnchor>
  <xdr:twoCellAnchor>
    <xdr:from>
      <xdr:col>3</xdr:col>
      <xdr:colOff>159385</xdr:colOff>
      <xdr:row>53</xdr:row>
      <xdr:rowOff>24130</xdr:rowOff>
    </xdr:from>
    <xdr:to>
      <xdr:col>3</xdr:col>
      <xdr:colOff>1080135</xdr:colOff>
      <xdr:row>53</xdr:row>
      <xdr:rowOff>965835</xdr:rowOff>
    </xdr:to>
    <xdr:pic>
      <xdr:nvPicPr>
        <xdr:cNvPr id="412" name="Рисунок 233">
          <a:extLst>
            <a:ext uri="{FF2B5EF4-FFF2-40B4-BE49-F238E27FC236}">
              <a16:creationId xmlns="" xmlns:a16="http://schemas.microsoft.com/office/drawing/2014/main" id="{00000000-0008-0000-0000-00009C010000}"/>
            </a:ext>
          </a:extLst>
        </xdr:cNvPr>
        <xdr:cNvPicPr>
          <a:picLocks noChangeAspect="1"/>
        </xdr:cNvPicPr>
      </xdr:nvPicPr>
      <xdr:blipFill>
        <a:blip xmlns:r="http://schemas.openxmlformats.org/officeDocument/2006/relationships" r:embed="rId98" cstate="email"/>
        <a:stretch>
          <a:fillRect/>
        </a:stretch>
      </xdr:blipFill>
      <xdr:spPr>
        <a:xfrm>
          <a:off x="1673860" y="68423155"/>
          <a:ext cx="920750" cy="941705"/>
        </a:xfrm>
        <a:prstGeom prst="rect">
          <a:avLst/>
        </a:prstGeom>
      </xdr:spPr>
    </xdr:pic>
    <xdr:clientData/>
  </xdr:twoCellAnchor>
  <xdr:twoCellAnchor>
    <xdr:from>
      <xdr:col>3</xdr:col>
      <xdr:colOff>267335</xdr:colOff>
      <xdr:row>54</xdr:row>
      <xdr:rowOff>63500</xdr:rowOff>
    </xdr:from>
    <xdr:to>
      <xdr:col>3</xdr:col>
      <xdr:colOff>926465</xdr:colOff>
      <xdr:row>54</xdr:row>
      <xdr:rowOff>923290</xdr:rowOff>
    </xdr:to>
    <xdr:pic>
      <xdr:nvPicPr>
        <xdr:cNvPr id="413" name="Рисунок 274">
          <a:extLst>
            <a:ext uri="{FF2B5EF4-FFF2-40B4-BE49-F238E27FC236}">
              <a16:creationId xmlns="" xmlns:a16="http://schemas.microsoft.com/office/drawing/2014/main" id="{00000000-0008-0000-0000-00009D010000}"/>
            </a:ext>
          </a:extLst>
        </xdr:cNvPr>
        <xdr:cNvPicPr>
          <a:picLocks noChangeAspect="1"/>
        </xdr:cNvPicPr>
      </xdr:nvPicPr>
      <xdr:blipFill>
        <a:blip xmlns:r="http://schemas.openxmlformats.org/officeDocument/2006/relationships" r:embed="rId99" cstate="email"/>
        <a:stretch>
          <a:fillRect/>
        </a:stretch>
      </xdr:blipFill>
      <xdr:spPr>
        <a:xfrm>
          <a:off x="1781810" y="69434075"/>
          <a:ext cx="659130" cy="859790"/>
        </a:xfrm>
        <a:prstGeom prst="rect">
          <a:avLst/>
        </a:prstGeom>
      </xdr:spPr>
    </xdr:pic>
    <xdr:clientData/>
  </xdr:twoCellAnchor>
  <xdr:twoCellAnchor>
    <xdr:from>
      <xdr:col>3</xdr:col>
      <xdr:colOff>0</xdr:colOff>
      <xdr:row>5</xdr:row>
      <xdr:rowOff>0</xdr:rowOff>
    </xdr:from>
    <xdr:to>
      <xdr:col>4</xdr:col>
      <xdr:colOff>41275</xdr:colOff>
      <xdr:row>5</xdr:row>
      <xdr:rowOff>1039495</xdr:rowOff>
    </xdr:to>
    <xdr:pic>
      <xdr:nvPicPr>
        <xdr:cNvPr id="2" name="Рисунок 224">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514475" y="1704975"/>
          <a:ext cx="1298575" cy="1039495"/>
        </a:xfrm>
        <a:prstGeom prst="rect">
          <a:avLst/>
        </a:prstGeom>
      </xdr:spPr>
    </xdr:pic>
    <xdr:clientData/>
  </xdr:twoCellAnchor>
  <xdr:twoCellAnchor>
    <xdr:from>
      <xdr:col>3</xdr:col>
      <xdr:colOff>649605</xdr:colOff>
      <xdr:row>147</xdr:row>
      <xdr:rowOff>66040</xdr:rowOff>
    </xdr:from>
    <xdr:to>
      <xdr:col>3</xdr:col>
      <xdr:colOff>1185545</xdr:colOff>
      <xdr:row>147</xdr:row>
      <xdr:rowOff>967740</xdr:rowOff>
    </xdr:to>
    <xdr:pic>
      <xdr:nvPicPr>
        <xdr:cNvPr id="3" name="image77.pn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01" cstate="email"/>
        <a:stretch>
          <a:fillRect/>
        </a:stretch>
      </xdr:blipFill>
      <xdr:spPr>
        <a:xfrm>
          <a:off x="2164080" y="170816905"/>
          <a:ext cx="535940" cy="901700"/>
        </a:xfrm>
        <a:prstGeom prst="rect">
          <a:avLst/>
        </a:prstGeom>
        <a:noFill/>
      </xdr:spPr>
    </xdr:pic>
    <xdr:clientData/>
  </xdr:twoCellAnchor>
  <xdr:twoCellAnchor>
    <xdr:from>
      <xdr:col>3</xdr:col>
      <xdr:colOff>241300</xdr:colOff>
      <xdr:row>169</xdr:row>
      <xdr:rowOff>97790</xdr:rowOff>
    </xdr:from>
    <xdr:to>
      <xdr:col>3</xdr:col>
      <xdr:colOff>1143000</xdr:colOff>
      <xdr:row>169</xdr:row>
      <xdr:rowOff>925286</xdr:rowOff>
    </xdr:to>
    <xdr:pic>
      <xdr:nvPicPr>
        <xdr:cNvPr id="8" name="image2.png">
          <a:extLst>
            <a:ext uri="{FF2B5EF4-FFF2-40B4-BE49-F238E27FC236}">
              <a16:creationId xmlns="" xmlns:a16="http://schemas.microsoft.com/office/drawing/2014/main" id="{00000000-0008-0000-0000-000008000000}"/>
            </a:ext>
          </a:extLst>
        </xdr:cNvPr>
        <xdr:cNvPicPr/>
      </xdr:nvPicPr>
      <xdr:blipFill>
        <a:blip xmlns:r="http://schemas.openxmlformats.org/officeDocument/2006/relationships" r:embed="rId102" cstate="print"/>
        <a:stretch>
          <a:fillRect/>
        </a:stretch>
      </xdr:blipFill>
      <xdr:spPr>
        <a:xfrm>
          <a:off x="1755775" y="186984005"/>
          <a:ext cx="901700" cy="827405"/>
        </a:xfrm>
        <a:prstGeom prst="rect">
          <a:avLst/>
        </a:prstGeom>
        <a:noFill/>
        <a:ln w="9525">
          <a:noFill/>
        </a:ln>
      </xdr:spPr>
    </xdr:pic>
    <xdr:clientData/>
  </xdr:twoCellAnchor>
  <xdr:twoCellAnchor>
    <xdr:from>
      <xdr:col>3</xdr:col>
      <xdr:colOff>267335</xdr:colOff>
      <xdr:row>168</xdr:row>
      <xdr:rowOff>177800</xdr:rowOff>
    </xdr:from>
    <xdr:to>
      <xdr:col>3</xdr:col>
      <xdr:colOff>1052286</xdr:colOff>
      <xdr:row>168</xdr:row>
      <xdr:rowOff>907143</xdr:rowOff>
    </xdr:to>
    <xdr:pic>
      <xdr:nvPicPr>
        <xdr:cNvPr id="9" name="image1.png">
          <a:extLst>
            <a:ext uri="{FF2B5EF4-FFF2-40B4-BE49-F238E27FC236}">
              <a16:creationId xmlns="" xmlns:a16="http://schemas.microsoft.com/office/drawing/2014/main" id="{00000000-0008-0000-0000-00000900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81810" y="186101990"/>
          <a:ext cx="784860" cy="728980"/>
        </a:xfrm>
        <a:prstGeom prst="rect">
          <a:avLst/>
        </a:prstGeom>
        <a:noFill/>
        <a:ln w="9525">
          <a:noFill/>
        </a:ln>
      </xdr:spPr>
    </xdr:pic>
    <xdr:clientData/>
  </xdr:twoCellAnchor>
  <xdr:twoCellAnchor>
    <xdr:from>
      <xdr:col>3</xdr:col>
      <xdr:colOff>399415</xdr:colOff>
      <xdr:row>170</xdr:row>
      <xdr:rowOff>76835</xdr:rowOff>
    </xdr:from>
    <xdr:to>
      <xdr:col>3</xdr:col>
      <xdr:colOff>1124585</xdr:colOff>
      <xdr:row>170</xdr:row>
      <xdr:rowOff>870585</xdr:rowOff>
    </xdr:to>
    <xdr:pic>
      <xdr:nvPicPr>
        <xdr:cNvPr id="10" name="image4.png">
          <a:extLst>
            <a:ext uri="{FF2B5EF4-FFF2-40B4-BE49-F238E27FC236}">
              <a16:creationId xmlns="" xmlns:a16="http://schemas.microsoft.com/office/drawing/2014/main" id="{00000000-0008-0000-0000-00000A00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913890" y="187925075"/>
          <a:ext cx="725170" cy="793750"/>
        </a:xfrm>
        <a:prstGeom prst="rect">
          <a:avLst/>
        </a:prstGeom>
        <a:noFill/>
        <a:ln w="9525">
          <a:noFill/>
        </a:ln>
      </xdr:spPr>
    </xdr:pic>
    <xdr:clientData/>
  </xdr:twoCellAnchor>
  <xdr:twoCellAnchor>
    <xdr:from>
      <xdr:col>3</xdr:col>
      <xdr:colOff>84455</xdr:colOff>
      <xdr:row>171</xdr:row>
      <xdr:rowOff>56515</xdr:rowOff>
    </xdr:from>
    <xdr:to>
      <xdr:col>3</xdr:col>
      <xdr:colOff>1197429</xdr:colOff>
      <xdr:row>171</xdr:row>
      <xdr:rowOff>852714</xdr:rowOff>
    </xdr:to>
    <xdr:pic>
      <xdr:nvPicPr>
        <xdr:cNvPr id="11" name="image3.png">
          <a:extLst>
            <a:ext uri="{FF2B5EF4-FFF2-40B4-BE49-F238E27FC236}">
              <a16:creationId xmlns="" xmlns:a16="http://schemas.microsoft.com/office/drawing/2014/main" id="{00000000-0008-0000-0000-00000B000000}"/>
            </a:ext>
          </a:extLst>
        </xdr:cNvPr>
        <xdr:cNvPicPr/>
      </xdr:nvPicPr>
      <xdr:blipFill>
        <a:blip xmlns:r="http://schemas.openxmlformats.org/officeDocument/2006/relationships" r:embed="rId105" cstate="print"/>
        <a:stretch>
          <a:fillRect/>
        </a:stretch>
      </xdr:blipFill>
      <xdr:spPr>
        <a:xfrm>
          <a:off x="1598930" y="188866780"/>
          <a:ext cx="1112520" cy="795655"/>
        </a:xfrm>
        <a:prstGeom prst="rect">
          <a:avLst/>
        </a:prstGeom>
        <a:noFill/>
        <a:ln w="9525">
          <a:noFill/>
        </a:ln>
      </xdr:spPr>
    </xdr:pic>
    <xdr:clientData/>
  </xdr:twoCellAnchor>
  <xdr:twoCellAnchor>
    <xdr:from>
      <xdr:col>3</xdr:col>
      <xdr:colOff>119380</xdr:colOff>
      <xdr:row>167</xdr:row>
      <xdr:rowOff>76200</xdr:rowOff>
    </xdr:from>
    <xdr:to>
      <xdr:col>3</xdr:col>
      <xdr:colOff>753110</xdr:colOff>
      <xdr:row>167</xdr:row>
      <xdr:rowOff>978535</xdr:rowOff>
    </xdr:to>
    <xdr:pic>
      <xdr:nvPicPr>
        <xdr:cNvPr id="13" name="Изображение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633855" y="184933590"/>
          <a:ext cx="633730" cy="902335"/>
        </a:xfrm>
        <a:prstGeom prst="rect">
          <a:avLst/>
        </a:prstGeom>
        <a:noFill/>
        <a:ln w="9525">
          <a:noFill/>
        </a:ln>
      </xdr:spPr>
    </xdr:pic>
    <xdr:clientData/>
  </xdr:twoCellAnchor>
  <xdr:twoCellAnchor>
    <xdr:from>
      <xdr:col>3</xdr:col>
      <xdr:colOff>330835</xdr:colOff>
      <xdr:row>72</xdr:row>
      <xdr:rowOff>34925</xdr:rowOff>
    </xdr:from>
    <xdr:to>
      <xdr:col>4</xdr:col>
      <xdr:colOff>333237</xdr:colOff>
      <xdr:row>72</xdr:row>
      <xdr:rowOff>924125</xdr:rowOff>
    </xdr:to>
    <xdr:pic>
      <xdr:nvPicPr>
        <xdr:cNvPr id="5" name="Рисунок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45310" y="92684600"/>
          <a:ext cx="1259205" cy="889000"/>
        </a:xfrm>
        <a:prstGeom prst="rect">
          <a:avLst/>
        </a:prstGeom>
      </xdr:spPr>
    </xdr:pic>
    <xdr:clientData/>
  </xdr:twoCellAnchor>
  <xdr:twoCellAnchor>
    <xdr:from>
      <xdr:col>3</xdr:col>
      <xdr:colOff>95250</xdr:colOff>
      <xdr:row>173</xdr:row>
      <xdr:rowOff>190499</xdr:rowOff>
    </xdr:from>
    <xdr:to>
      <xdr:col>3</xdr:col>
      <xdr:colOff>1175132</xdr:colOff>
      <xdr:row>173</xdr:row>
      <xdr:rowOff>1945821</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08" cstate="email"/>
        <a:stretch>
          <a:fillRect/>
        </a:stretch>
      </xdr:blipFill>
      <xdr:spPr>
        <a:xfrm>
          <a:off x="1609725" y="192362455"/>
          <a:ext cx="1079500" cy="1755775"/>
        </a:xfrm>
        <a:prstGeom prst="rect">
          <a:avLst/>
        </a:prstGeom>
      </xdr:spPr>
    </xdr:pic>
    <xdr:clientData/>
  </xdr:twoCellAnchor>
  <xdr:oneCellAnchor>
    <xdr:from>
      <xdr:col>3</xdr:col>
      <xdr:colOff>67945</xdr:colOff>
      <xdr:row>174</xdr:row>
      <xdr:rowOff>231140</xdr:rowOff>
    </xdr:from>
    <xdr:ext cx="1115786" cy="993320"/>
    <xdr:pic>
      <xdr:nvPicPr>
        <xdr:cNvPr id="423" name="Рисунок 422">
          <a:extLst>
            <a:ext uri="{FF2B5EF4-FFF2-40B4-BE49-F238E27FC236}">
              <a16:creationId xmlns="" xmlns:a16="http://schemas.microsoft.com/office/drawing/2014/main" id="{00000000-0008-0000-0000-0000A7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582420" y="194775455"/>
          <a:ext cx="1115695" cy="993140"/>
        </a:xfrm>
        <a:prstGeom prst="rect">
          <a:avLst/>
        </a:prstGeom>
      </xdr:spPr>
    </xdr:pic>
    <xdr:clientData/>
  </xdr:oneCellAnchor>
  <xdr:twoCellAnchor editAs="oneCell">
    <xdr:from>
      <xdr:col>3</xdr:col>
      <xdr:colOff>26670</xdr:colOff>
      <xdr:row>62</xdr:row>
      <xdr:rowOff>649605</xdr:rowOff>
    </xdr:from>
    <xdr:to>
      <xdr:col>3</xdr:col>
      <xdr:colOff>1184872</xdr:colOff>
      <xdr:row>62</xdr:row>
      <xdr:rowOff>1714260</xdr:rowOff>
    </xdr:to>
    <xdr:pic>
      <xdr:nvPicPr>
        <xdr:cNvPr id="4" name="Рисунок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541145" y="79173705"/>
          <a:ext cx="1157605" cy="1064260"/>
        </a:xfrm>
        <a:prstGeom prst="rect">
          <a:avLst/>
        </a:prstGeom>
      </xdr:spPr>
    </xdr:pic>
    <xdr:clientData/>
  </xdr:twoCellAnchor>
  <xdr:twoCellAnchor editAs="oneCell">
    <xdr:from>
      <xdr:col>3</xdr:col>
      <xdr:colOff>122555</xdr:colOff>
      <xdr:row>175</xdr:row>
      <xdr:rowOff>406400</xdr:rowOff>
    </xdr:from>
    <xdr:to>
      <xdr:col>3</xdr:col>
      <xdr:colOff>1127125</xdr:colOff>
      <xdr:row>175</xdr:row>
      <xdr:rowOff>1250315</xdr:rowOff>
    </xdr:to>
    <xdr:pic>
      <xdr:nvPicPr>
        <xdr:cNvPr id="16" name="Рисунок 423" descr="https://lh5.googleusercontent.com/CyNsUCzm2FuA01Jfup1G7mhh1ifgWc4w_ZGutTDt0VpvjDi_xvomxI0ze9xiun1rnuDtYKY1MSjiWTvSAJ_95CB6rJSbCGVr9gDsYGKa047x5_VCC89uxOQd8q76Ax4k-99hYENi3BE8dPEJt4O9Jv__qLLgj-dsQMHwntp1JU2dK_MTPfCdKePFvzERQA">
          <a:extLst>
            <a:ext uri="{FF2B5EF4-FFF2-40B4-BE49-F238E27FC236}">
              <a16:creationId xmlns=""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a:xfrm>
          <a:off x="1637030" y="196865240"/>
          <a:ext cx="1004570" cy="84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77470</xdr:colOff>
      <xdr:row>176</xdr:row>
      <xdr:rowOff>287655</xdr:rowOff>
    </xdr:from>
    <xdr:to>
      <xdr:col>3</xdr:col>
      <xdr:colOff>1166495</xdr:colOff>
      <xdr:row>176</xdr:row>
      <xdr:rowOff>1924050</xdr:rowOff>
    </xdr:to>
    <xdr:pic>
      <xdr:nvPicPr>
        <xdr:cNvPr id="17" name="Изображение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591945" y="199184895"/>
          <a:ext cx="1089025" cy="1636395"/>
        </a:xfrm>
        <a:prstGeom prst="rect">
          <a:avLst/>
        </a:prstGeom>
        <a:noFill/>
        <a:ln w="9525">
          <a:noFill/>
        </a:ln>
      </xdr:spPr>
    </xdr:pic>
    <xdr:clientData/>
  </xdr:twoCellAnchor>
  <xdr:twoCellAnchor editAs="oneCell">
    <xdr:from>
      <xdr:col>3</xdr:col>
      <xdr:colOff>26670</xdr:colOff>
      <xdr:row>177</xdr:row>
      <xdr:rowOff>171450</xdr:rowOff>
    </xdr:from>
    <xdr:to>
      <xdr:col>3</xdr:col>
      <xdr:colOff>1228725</xdr:colOff>
      <xdr:row>177</xdr:row>
      <xdr:rowOff>1744345</xdr:rowOff>
    </xdr:to>
    <xdr:pic>
      <xdr:nvPicPr>
        <xdr:cNvPr id="6" name="Изображение 5" descr="WhatsApp Image 2023-02-09 at 06.03.33">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541145" y="201507090"/>
          <a:ext cx="1202055" cy="1572895"/>
        </a:xfrm>
        <a:prstGeom prst="rect">
          <a:avLst/>
        </a:prstGeom>
      </xdr:spPr>
    </xdr:pic>
    <xdr:clientData/>
  </xdr:twoCellAnchor>
  <xdr:twoCellAnchor editAs="oneCell">
    <xdr:from>
      <xdr:col>3</xdr:col>
      <xdr:colOff>116840</xdr:colOff>
      <xdr:row>178</xdr:row>
      <xdr:rowOff>377190</xdr:rowOff>
    </xdr:from>
    <xdr:to>
      <xdr:col>3</xdr:col>
      <xdr:colOff>1010285</xdr:colOff>
      <xdr:row>178</xdr:row>
      <xdr:rowOff>1732280</xdr:rowOff>
    </xdr:to>
    <xdr:pic>
      <xdr:nvPicPr>
        <xdr:cNvPr id="18" name="Изображение 17" descr="2_Панда-мафия_1080х1080">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a:xfrm>
          <a:off x="1631315" y="203789280"/>
          <a:ext cx="893445" cy="1355090"/>
        </a:xfrm>
        <a:prstGeom prst="rect">
          <a:avLst/>
        </a:prstGeom>
      </xdr:spPr>
    </xdr:pic>
    <xdr:clientData/>
  </xdr:twoCellAnchor>
  <xdr:twoCellAnchor editAs="oneCell">
    <xdr:from>
      <xdr:col>3</xdr:col>
      <xdr:colOff>36830</xdr:colOff>
      <xdr:row>179</xdr:row>
      <xdr:rowOff>423545</xdr:rowOff>
    </xdr:from>
    <xdr:to>
      <xdr:col>3</xdr:col>
      <xdr:colOff>1189990</xdr:colOff>
      <xdr:row>179</xdr:row>
      <xdr:rowOff>1570990</xdr:rowOff>
    </xdr:to>
    <xdr:pic>
      <xdr:nvPicPr>
        <xdr:cNvPr id="19" name="Изображение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551305" y="205912085"/>
          <a:ext cx="1153160" cy="1147445"/>
        </a:xfrm>
        <a:prstGeom prst="rect">
          <a:avLst/>
        </a:prstGeom>
        <a:noFill/>
        <a:ln w="9525">
          <a:noFill/>
        </a:ln>
      </xdr:spPr>
    </xdr:pic>
    <xdr:clientData/>
  </xdr:twoCellAnchor>
  <xdr:twoCellAnchor editAs="oneCell">
    <xdr:from>
      <xdr:col>3</xdr:col>
      <xdr:colOff>257175</xdr:colOff>
      <xdr:row>57</xdr:row>
      <xdr:rowOff>67310</xdr:rowOff>
    </xdr:from>
    <xdr:to>
      <xdr:col>3</xdr:col>
      <xdr:colOff>931545</xdr:colOff>
      <xdr:row>57</xdr:row>
      <xdr:rowOff>913130</xdr:rowOff>
    </xdr:to>
    <xdr:pic>
      <xdr:nvPicPr>
        <xdr:cNvPr id="23" name="Изображение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71650" y="72962135"/>
          <a:ext cx="674370" cy="845820"/>
        </a:xfrm>
        <a:prstGeom prst="rect">
          <a:avLst/>
        </a:prstGeom>
        <a:noFill/>
        <a:ln w="9525">
          <a:noFill/>
        </a:ln>
      </xdr:spPr>
    </xdr:pic>
    <xdr:clientData/>
  </xdr:twoCellAnchor>
  <xdr:twoCellAnchor editAs="oneCell">
    <xdr:from>
      <xdr:col>3</xdr:col>
      <xdr:colOff>64135</xdr:colOff>
      <xdr:row>152</xdr:row>
      <xdr:rowOff>76200</xdr:rowOff>
    </xdr:from>
    <xdr:to>
      <xdr:col>3</xdr:col>
      <xdr:colOff>1073785</xdr:colOff>
      <xdr:row>152</xdr:row>
      <xdr:rowOff>982980</xdr:rowOff>
    </xdr:to>
    <xdr:pic>
      <xdr:nvPicPr>
        <xdr:cNvPr id="25" name="Изображение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578610" y="177027840"/>
          <a:ext cx="1009650" cy="906780"/>
        </a:xfrm>
        <a:prstGeom prst="rect">
          <a:avLst/>
        </a:prstGeom>
        <a:noFill/>
        <a:ln w="9525">
          <a:noFill/>
        </a:ln>
      </xdr:spPr>
    </xdr:pic>
    <xdr:clientData/>
  </xdr:twoCellAnchor>
  <xdr:twoCellAnchor editAs="oneCell">
    <xdr:from>
      <xdr:col>3</xdr:col>
      <xdr:colOff>316230</xdr:colOff>
      <xdr:row>112</xdr:row>
      <xdr:rowOff>114300</xdr:rowOff>
    </xdr:from>
    <xdr:to>
      <xdr:col>3</xdr:col>
      <xdr:colOff>902970</xdr:colOff>
      <xdr:row>112</xdr:row>
      <xdr:rowOff>941705</xdr:rowOff>
    </xdr:to>
    <xdr:pic>
      <xdr:nvPicPr>
        <xdr:cNvPr id="24" name="Изображение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830705" y="123144915"/>
          <a:ext cx="586740" cy="827405"/>
        </a:xfrm>
        <a:prstGeom prst="rect">
          <a:avLst/>
        </a:prstGeom>
        <a:noFill/>
        <a:ln w="9525">
          <a:noFill/>
        </a:ln>
      </xdr:spPr>
    </xdr:pic>
    <xdr:clientData/>
  </xdr:twoCellAnchor>
  <xdr:twoCellAnchor editAs="oneCell">
    <xdr:from>
      <xdr:col>3</xdr:col>
      <xdr:colOff>77470</xdr:colOff>
      <xdr:row>113</xdr:row>
      <xdr:rowOff>117475</xdr:rowOff>
    </xdr:from>
    <xdr:to>
      <xdr:col>3</xdr:col>
      <xdr:colOff>1166495</xdr:colOff>
      <xdr:row>113</xdr:row>
      <xdr:rowOff>933450</xdr:rowOff>
    </xdr:to>
    <xdr:pic>
      <xdr:nvPicPr>
        <xdr:cNvPr id="27" name="Изображение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591945" y="124176790"/>
          <a:ext cx="1089025" cy="815975"/>
        </a:xfrm>
        <a:prstGeom prst="rect">
          <a:avLst/>
        </a:prstGeom>
        <a:noFill/>
        <a:ln w="9525">
          <a:noFill/>
        </a:ln>
      </xdr:spPr>
    </xdr:pic>
    <xdr:clientData/>
  </xdr:twoCellAnchor>
  <xdr:twoCellAnchor editAs="oneCell">
    <xdr:from>
      <xdr:col>3</xdr:col>
      <xdr:colOff>213995</xdr:colOff>
      <xdr:row>114</xdr:row>
      <xdr:rowOff>107950</xdr:rowOff>
    </xdr:from>
    <xdr:to>
      <xdr:col>3</xdr:col>
      <xdr:colOff>1003935</xdr:colOff>
      <xdr:row>114</xdr:row>
      <xdr:rowOff>956310</xdr:rowOff>
    </xdr:to>
    <xdr:pic>
      <xdr:nvPicPr>
        <xdr:cNvPr id="28" name="Изображение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728470" y="125195965"/>
          <a:ext cx="789940" cy="848360"/>
        </a:xfrm>
        <a:prstGeom prst="rect">
          <a:avLst/>
        </a:prstGeom>
        <a:noFill/>
        <a:ln w="9525">
          <a:noFill/>
        </a:ln>
      </xdr:spPr>
    </xdr:pic>
    <xdr:clientData/>
  </xdr:twoCellAnchor>
  <xdr:twoCellAnchor editAs="oneCell">
    <xdr:from>
      <xdr:col>3</xdr:col>
      <xdr:colOff>43815</xdr:colOff>
      <xdr:row>129</xdr:row>
      <xdr:rowOff>194945</xdr:rowOff>
    </xdr:from>
    <xdr:to>
      <xdr:col>3</xdr:col>
      <xdr:colOff>1168400</xdr:colOff>
      <xdr:row>129</xdr:row>
      <xdr:rowOff>802005</xdr:rowOff>
    </xdr:to>
    <xdr:pic>
      <xdr:nvPicPr>
        <xdr:cNvPr id="29" name="Изображение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558290" y="155343860"/>
          <a:ext cx="1124585" cy="607060"/>
        </a:xfrm>
        <a:prstGeom prst="rect">
          <a:avLst/>
        </a:prstGeom>
        <a:noFill/>
        <a:ln w="9525">
          <a:noFill/>
        </a:ln>
      </xdr:spPr>
    </xdr:pic>
    <xdr:clientData/>
  </xdr:twoCellAnchor>
  <xdr:twoCellAnchor editAs="oneCell">
    <xdr:from>
      <xdr:col>3</xdr:col>
      <xdr:colOff>118745</xdr:colOff>
      <xdr:row>50</xdr:row>
      <xdr:rowOff>110490</xdr:rowOff>
    </xdr:from>
    <xdr:to>
      <xdr:col>3</xdr:col>
      <xdr:colOff>1060450</xdr:colOff>
      <xdr:row>50</xdr:row>
      <xdr:rowOff>850265</xdr:rowOff>
    </xdr:to>
    <xdr:pic>
      <xdr:nvPicPr>
        <xdr:cNvPr id="30" name="Изображение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33220" y="65556765"/>
          <a:ext cx="941705" cy="739775"/>
        </a:xfrm>
        <a:prstGeom prst="rect">
          <a:avLst/>
        </a:prstGeom>
        <a:noFill/>
        <a:ln w="9525">
          <a:noFill/>
        </a:ln>
      </xdr:spPr>
    </xdr:pic>
    <xdr:clientData/>
  </xdr:twoCellAnchor>
  <xdr:twoCellAnchor editAs="oneCell">
    <xdr:from>
      <xdr:col>3</xdr:col>
      <xdr:colOff>267970</xdr:colOff>
      <xdr:row>115</xdr:row>
      <xdr:rowOff>93345</xdr:rowOff>
    </xdr:from>
    <xdr:to>
      <xdr:col>3</xdr:col>
      <xdr:colOff>880110</xdr:colOff>
      <xdr:row>115</xdr:row>
      <xdr:rowOff>930275</xdr:rowOff>
    </xdr:to>
    <xdr:pic>
      <xdr:nvPicPr>
        <xdr:cNvPr id="31" name="Изображение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82445" y="126210060"/>
          <a:ext cx="612140" cy="836930"/>
        </a:xfrm>
        <a:prstGeom prst="rect">
          <a:avLst/>
        </a:prstGeom>
        <a:noFill/>
        <a:ln w="9525">
          <a:noFill/>
        </a:ln>
      </xdr:spPr>
    </xdr:pic>
    <xdr:clientData/>
  </xdr:twoCellAnchor>
  <xdr:twoCellAnchor editAs="oneCell">
    <xdr:from>
      <xdr:col>3</xdr:col>
      <xdr:colOff>287655</xdr:colOff>
      <xdr:row>58</xdr:row>
      <xdr:rowOff>65405</xdr:rowOff>
    </xdr:from>
    <xdr:to>
      <xdr:col>3</xdr:col>
      <xdr:colOff>892175</xdr:colOff>
      <xdr:row>58</xdr:row>
      <xdr:rowOff>915035</xdr:rowOff>
    </xdr:to>
    <xdr:pic>
      <xdr:nvPicPr>
        <xdr:cNvPr id="32" name="Изображение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802130" y="73931780"/>
          <a:ext cx="604520" cy="849630"/>
        </a:xfrm>
        <a:prstGeom prst="rect">
          <a:avLst/>
        </a:prstGeom>
        <a:noFill/>
        <a:ln w="9525">
          <a:noFill/>
        </a:ln>
      </xdr:spPr>
    </xdr:pic>
    <xdr:clientData/>
  </xdr:twoCellAnchor>
  <xdr:twoCellAnchor editAs="oneCell">
    <xdr:from>
      <xdr:col>3</xdr:col>
      <xdr:colOff>198755</xdr:colOff>
      <xdr:row>41</xdr:row>
      <xdr:rowOff>63500</xdr:rowOff>
    </xdr:from>
    <xdr:to>
      <xdr:col>3</xdr:col>
      <xdr:colOff>1039495</xdr:colOff>
      <xdr:row>41</xdr:row>
      <xdr:rowOff>815975</xdr:rowOff>
    </xdr:to>
    <xdr:pic>
      <xdr:nvPicPr>
        <xdr:cNvPr id="34" name="Изображение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13230" y="56289575"/>
          <a:ext cx="840740" cy="752475"/>
        </a:xfrm>
        <a:prstGeom prst="rect">
          <a:avLst/>
        </a:prstGeom>
        <a:noFill/>
        <a:ln w="9525">
          <a:noFill/>
        </a:ln>
      </xdr:spPr>
    </xdr:pic>
    <xdr:clientData/>
  </xdr:twoCellAnchor>
  <xdr:twoCellAnchor>
    <xdr:from>
      <xdr:col>3</xdr:col>
      <xdr:colOff>100330</xdr:colOff>
      <xdr:row>19</xdr:row>
      <xdr:rowOff>76835</xdr:rowOff>
    </xdr:from>
    <xdr:to>
      <xdr:col>3</xdr:col>
      <xdr:colOff>1043305</xdr:colOff>
      <xdr:row>19</xdr:row>
      <xdr:rowOff>743585</xdr:rowOff>
    </xdr:to>
    <xdr:pic>
      <xdr:nvPicPr>
        <xdr:cNvPr id="39" name="image94.png">
          <a:extLst>
            <a:ext uri="{FF2B5EF4-FFF2-40B4-BE49-F238E27FC236}">
              <a16:creationId xmlns="" xmlns:a16="http://schemas.microsoft.com/office/drawing/2014/main" id="{00000000-0008-0000-0000-000027000000}"/>
            </a:ext>
          </a:extLst>
        </xdr:cNvPr>
        <xdr:cNvPicPr/>
      </xdr:nvPicPr>
      <xdr:blipFill>
        <a:blip xmlns:r="http://schemas.openxmlformats.org/officeDocument/2006/relationships" r:embed="rId126" cstate="email"/>
        <a:stretch>
          <a:fillRect/>
        </a:stretch>
      </xdr:blipFill>
      <xdr:spPr>
        <a:xfrm>
          <a:off x="1614805" y="32985710"/>
          <a:ext cx="942975" cy="666750"/>
        </a:xfrm>
        <a:prstGeom prst="rect">
          <a:avLst/>
        </a:prstGeom>
        <a:noFill/>
      </xdr:spPr>
    </xdr:pic>
    <xdr:clientData/>
  </xdr:twoCellAnchor>
  <xdr:twoCellAnchor editAs="oneCell">
    <xdr:from>
      <xdr:col>3</xdr:col>
      <xdr:colOff>344170</xdr:colOff>
      <xdr:row>149</xdr:row>
      <xdr:rowOff>0</xdr:rowOff>
    </xdr:from>
    <xdr:to>
      <xdr:col>3</xdr:col>
      <xdr:colOff>875030</xdr:colOff>
      <xdr:row>149</xdr:row>
      <xdr:rowOff>742950</xdr:rowOff>
    </xdr:to>
    <xdr:pic>
      <xdr:nvPicPr>
        <xdr:cNvPr id="44" name="Изображение 43">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858645" y="173849665"/>
          <a:ext cx="530860" cy="742950"/>
        </a:xfrm>
        <a:prstGeom prst="rect">
          <a:avLst/>
        </a:prstGeom>
        <a:noFill/>
        <a:ln w="9525">
          <a:noFill/>
        </a:ln>
      </xdr:spPr>
    </xdr:pic>
    <xdr:clientData/>
  </xdr:twoCellAnchor>
  <xdr:twoCellAnchor editAs="oneCell">
    <xdr:from>
      <xdr:col>3</xdr:col>
      <xdr:colOff>268605</xdr:colOff>
      <xdr:row>42</xdr:row>
      <xdr:rowOff>83820</xdr:rowOff>
    </xdr:from>
    <xdr:to>
      <xdr:col>3</xdr:col>
      <xdr:colOff>901700</xdr:colOff>
      <xdr:row>42</xdr:row>
      <xdr:rowOff>800100</xdr:rowOff>
    </xdr:to>
    <xdr:pic>
      <xdr:nvPicPr>
        <xdr:cNvPr id="35" name="Изображение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783080" y="57224295"/>
          <a:ext cx="633095" cy="716280"/>
        </a:xfrm>
        <a:prstGeom prst="rect">
          <a:avLst/>
        </a:prstGeom>
        <a:noFill/>
        <a:ln w="9525">
          <a:noFill/>
        </a:ln>
      </xdr:spPr>
    </xdr:pic>
    <xdr:clientData/>
  </xdr:twoCellAnchor>
  <xdr:twoCellAnchor>
    <xdr:from>
      <xdr:col>3</xdr:col>
      <xdr:colOff>88899</xdr:colOff>
      <xdr:row>55</xdr:row>
      <xdr:rowOff>119592</xdr:rowOff>
    </xdr:from>
    <xdr:to>
      <xdr:col>3</xdr:col>
      <xdr:colOff>941916</xdr:colOff>
      <xdr:row>55</xdr:row>
      <xdr:rowOff>740833</xdr:rowOff>
    </xdr:to>
    <xdr:pic>
      <xdr:nvPicPr>
        <xdr:cNvPr id="22" name="image86.png">
          <a:extLst>
            <a:ext uri="{FF2B5EF4-FFF2-40B4-BE49-F238E27FC236}">
              <a16:creationId xmlns="" xmlns:a16="http://schemas.microsoft.com/office/drawing/2014/main" id="{00000000-0008-0000-0000-000016000000}"/>
            </a:ext>
          </a:extLst>
        </xdr:cNvPr>
        <xdr:cNvPicPr/>
      </xdr:nvPicPr>
      <xdr:blipFill>
        <a:blip xmlns:r="http://schemas.openxmlformats.org/officeDocument/2006/relationships" r:embed="rId129" cstate="email"/>
        <a:stretch>
          <a:fillRect/>
        </a:stretch>
      </xdr:blipFill>
      <xdr:spPr>
        <a:xfrm>
          <a:off x="1602740" y="71433055"/>
          <a:ext cx="853440" cy="621030"/>
        </a:xfrm>
        <a:prstGeom prst="rect">
          <a:avLst/>
        </a:prstGeom>
        <a:noFill/>
      </xdr:spPr>
    </xdr:pic>
    <xdr:clientData/>
  </xdr:twoCellAnchor>
  <xdr:twoCellAnchor>
    <xdr:from>
      <xdr:col>2</xdr:col>
      <xdr:colOff>952499</xdr:colOff>
      <xdr:row>55</xdr:row>
      <xdr:rowOff>698499</xdr:rowOff>
    </xdr:from>
    <xdr:to>
      <xdr:col>4</xdr:col>
      <xdr:colOff>74083</xdr:colOff>
      <xdr:row>55</xdr:row>
      <xdr:rowOff>698499</xdr:rowOff>
    </xdr:to>
    <xdr:pic>
      <xdr:nvPicPr>
        <xdr:cNvPr id="37" name="Рисунок 259">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30" cstate="email"/>
        <a:stretch>
          <a:fillRect/>
        </a:stretch>
      </xdr:blipFill>
      <xdr:spPr>
        <a:xfrm>
          <a:off x="1313815" y="72011540"/>
          <a:ext cx="1531620" cy="0"/>
        </a:xfrm>
        <a:prstGeom prst="rect">
          <a:avLst/>
        </a:prstGeom>
      </xdr:spPr>
    </xdr:pic>
    <xdr:clientData/>
  </xdr:twoCellAnchor>
  <xdr:twoCellAnchor>
    <xdr:from>
      <xdr:col>3</xdr:col>
      <xdr:colOff>124882</xdr:colOff>
      <xdr:row>56</xdr:row>
      <xdr:rowOff>75141</xdr:rowOff>
    </xdr:from>
    <xdr:to>
      <xdr:col>3</xdr:col>
      <xdr:colOff>836081</xdr:colOff>
      <xdr:row>56</xdr:row>
      <xdr:rowOff>698499</xdr:rowOff>
    </xdr:to>
    <xdr:pic>
      <xdr:nvPicPr>
        <xdr:cNvPr id="40" name="image103.png">
          <a:extLst>
            <a:ext uri="{FF2B5EF4-FFF2-40B4-BE49-F238E27FC236}">
              <a16:creationId xmlns="" xmlns:a16="http://schemas.microsoft.com/office/drawing/2014/main" id="{00000000-0008-0000-0000-000028000000}"/>
            </a:ext>
          </a:extLst>
        </xdr:cNvPr>
        <xdr:cNvPicPr/>
      </xdr:nvPicPr>
      <xdr:blipFill>
        <a:blip xmlns:r="http://schemas.openxmlformats.org/officeDocument/2006/relationships" r:embed="rId131" cstate="email"/>
        <a:stretch>
          <a:fillRect/>
        </a:stretch>
      </xdr:blipFill>
      <xdr:spPr>
        <a:xfrm>
          <a:off x="1638935" y="72169655"/>
          <a:ext cx="711200" cy="622935"/>
        </a:xfrm>
        <a:prstGeom prst="rect">
          <a:avLst/>
        </a:prstGeom>
        <a:noFill/>
      </xdr:spPr>
    </xdr:pic>
    <xdr:clientData/>
  </xdr:twoCellAnchor>
  <xdr:twoCellAnchor editAs="oneCell">
    <xdr:from>
      <xdr:col>3</xdr:col>
      <xdr:colOff>175895</xdr:colOff>
      <xdr:row>180</xdr:row>
      <xdr:rowOff>782955</xdr:rowOff>
    </xdr:from>
    <xdr:to>
      <xdr:col>3</xdr:col>
      <xdr:colOff>1161415</xdr:colOff>
      <xdr:row>180</xdr:row>
      <xdr:rowOff>1891665</xdr:rowOff>
    </xdr:to>
    <xdr:pic>
      <xdr:nvPicPr>
        <xdr:cNvPr id="45" name="Изображение 44">
          <a:extLst>
            <a:ext uri="{FF2B5EF4-FFF2-40B4-BE49-F238E27FC236}">
              <a16:creationId xmlns="" xmlns:a16="http://schemas.microsoft.com/office/drawing/2014/main" id="{00000000-0008-0000-0000-00002D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690370" y="208347945"/>
          <a:ext cx="985520" cy="1108710"/>
        </a:xfrm>
        <a:prstGeom prst="rect">
          <a:avLst/>
        </a:prstGeom>
        <a:noFill/>
        <a:ln w="9525">
          <a:noFill/>
        </a:ln>
      </xdr:spPr>
    </xdr:pic>
    <xdr:clientData/>
  </xdr:twoCellAnchor>
  <xdr:twoCellAnchor>
    <xdr:from>
      <xdr:col>2</xdr:col>
      <xdr:colOff>952499</xdr:colOff>
      <xdr:row>149</xdr:row>
      <xdr:rowOff>698499</xdr:rowOff>
    </xdr:from>
    <xdr:to>
      <xdr:col>4</xdr:col>
      <xdr:colOff>74083</xdr:colOff>
      <xdr:row>149</xdr:row>
      <xdr:rowOff>698499</xdr:rowOff>
    </xdr:to>
    <xdr:pic>
      <xdr:nvPicPr>
        <xdr:cNvPr id="46" name="Рисунок 259">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130" cstate="email"/>
        <a:stretch>
          <a:fillRect/>
        </a:stretch>
      </xdr:blipFill>
      <xdr:spPr>
        <a:xfrm>
          <a:off x="1313815" y="175306355"/>
          <a:ext cx="1531620" cy="0"/>
        </a:xfrm>
        <a:prstGeom prst="rect">
          <a:avLst/>
        </a:prstGeom>
      </xdr:spPr>
    </xdr:pic>
    <xdr:clientData/>
  </xdr:twoCellAnchor>
  <xdr:twoCellAnchor editAs="oneCell">
    <xdr:from>
      <xdr:col>3</xdr:col>
      <xdr:colOff>255905</xdr:colOff>
      <xdr:row>149</xdr:row>
      <xdr:rowOff>66675</xdr:rowOff>
    </xdr:from>
    <xdr:to>
      <xdr:col>3</xdr:col>
      <xdr:colOff>960120</xdr:colOff>
      <xdr:row>149</xdr:row>
      <xdr:rowOff>746125</xdr:rowOff>
    </xdr:to>
    <xdr:pic>
      <xdr:nvPicPr>
        <xdr:cNvPr id="48" name="Изображение 47">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770380" y="174675165"/>
          <a:ext cx="704215" cy="679450"/>
        </a:xfrm>
        <a:prstGeom prst="rect">
          <a:avLst/>
        </a:prstGeom>
        <a:noFill/>
        <a:ln w="9525">
          <a:noFill/>
        </a:ln>
      </xdr:spPr>
    </xdr:pic>
    <xdr:clientData/>
  </xdr:twoCellAnchor>
  <xdr:twoCellAnchor editAs="oneCell">
    <xdr:from>
      <xdr:col>3</xdr:col>
      <xdr:colOff>133985</xdr:colOff>
      <xdr:row>181</xdr:row>
      <xdr:rowOff>736600</xdr:rowOff>
    </xdr:from>
    <xdr:to>
      <xdr:col>3</xdr:col>
      <xdr:colOff>1072515</xdr:colOff>
      <xdr:row>181</xdr:row>
      <xdr:rowOff>1962785</xdr:rowOff>
    </xdr:to>
    <xdr:pic>
      <xdr:nvPicPr>
        <xdr:cNvPr id="47" name="Изображение 46">
          <a:extLst>
            <a:ext uri="{FF2B5EF4-FFF2-40B4-BE49-F238E27FC236}">
              <a16:creationId xmlns="" xmlns:a16="http://schemas.microsoft.com/office/drawing/2014/main" id="{00000000-0008-0000-0000-00002F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648460" y="211133690"/>
          <a:ext cx="938530" cy="1226185"/>
        </a:xfrm>
        <a:prstGeom prst="rect">
          <a:avLst/>
        </a:prstGeom>
        <a:noFill/>
        <a:ln w="9525">
          <a:noFill/>
        </a:ln>
      </xdr:spPr>
    </xdr:pic>
    <xdr:clientData/>
  </xdr:twoCellAnchor>
  <xdr:twoCellAnchor editAs="oneCell">
    <xdr:from>
      <xdr:col>3</xdr:col>
      <xdr:colOff>83820</xdr:colOff>
      <xdr:row>63</xdr:row>
      <xdr:rowOff>668020</xdr:rowOff>
    </xdr:from>
    <xdr:to>
      <xdr:col>3</xdr:col>
      <xdr:colOff>1186815</xdr:colOff>
      <xdr:row>63</xdr:row>
      <xdr:rowOff>1407795</xdr:rowOff>
    </xdr:to>
    <xdr:pic>
      <xdr:nvPicPr>
        <xdr:cNvPr id="49" name="Изображение 48">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598295" y="81459070"/>
          <a:ext cx="1102995" cy="739775"/>
        </a:xfrm>
        <a:prstGeom prst="rect">
          <a:avLst/>
        </a:prstGeom>
        <a:noFill/>
        <a:ln w="9525">
          <a:noFill/>
        </a:ln>
      </xdr:spPr>
    </xdr:pic>
    <xdr:clientData/>
  </xdr:twoCellAnchor>
  <xdr:twoCellAnchor editAs="oneCell">
    <xdr:from>
      <xdr:col>3</xdr:col>
      <xdr:colOff>120015</xdr:colOff>
      <xdr:row>64</xdr:row>
      <xdr:rowOff>520065</xdr:rowOff>
    </xdr:from>
    <xdr:to>
      <xdr:col>3</xdr:col>
      <xdr:colOff>1112520</xdr:colOff>
      <xdr:row>64</xdr:row>
      <xdr:rowOff>1342390</xdr:rowOff>
    </xdr:to>
    <xdr:pic>
      <xdr:nvPicPr>
        <xdr:cNvPr id="42" name="Изображение 41">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634490" y="83578065"/>
          <a:ext cx="992505" cy="822325"/>
        </a:xfrm>
        <a:prstGeom prst="rect">
          <a:avLst/>
        </a:prstGeom>
        <a:noFill/>
        <a:ln w="9525">
          <a:noFill/>
        </a:ln>
      </xdr:spPr>
    </xdr:pic>
    <xdr:clientData/>
  </xdr:twoCellAnchor>
  <xdr:twoCellAnchor editAs="oneCell">
    <xdr:from>
      <xdr:col>3</xdr:col>
      <xdr:colOff>83820</xdr:colOff>
      <xdr:row>182</xdr:row>
      <xdr:rowOff>778510</xdr:rowOff>
    </xdr:from>
    <xdr:to>
      <xdr:col>3</xdr:col>
      <xdr:colOff>1145540</xdr:colOff>
      <xdr:row>182</xdr:row>
      <xdr:rowOff>2068830</xdr:rowOff>
    </xdr:to>
    <xdr:pic>
      <xdr:nvPicPr>
        <xdr:cNvPr id="50" name="Изображение 49">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598295" y="214007700"/>
          <a:ext cx="1061720" cy="1290320"/>
        </a:xfrm>
        <a:prstGeom prst="rect">
          <a:avLst/>
        </a:prstGeom>
        <a:noFill/>
        <a:ln w="9525">
          <a:noFill/>
        </a:ln>
      </xdr:spPr>
    </xdr:pic>
    <xdr:clientData/>
  </xdr:twoCellAnchor>
  <xdr:twoCellAnchor editAs="oneCell">
    <xdr:from>
      <xdr:col>3</xdr:col>
      <xdr:colOff>224155</xdr:colOff>
      <xdr:row>86</xdr:row>
      <xdr:rowOff>60325</xdr:rowOff>
    </xdr:from>
    <xdr:to>
      <xdr:col>3</xdr:col>
      <xdr:colOff>975995</xdr:colOff>
      <xdr:row>86</xdr:row>
      <xdr:rowOff>1087755</xdr:rowOff>
    </xdr:to>
    <xdr:pic>
      <xdr:nvPicPr>
        <xdr:cNvPr id="53" name="Изображение 52">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738630" y="103555165"/>
          <a:ext cx="751840" cy="1027430"/>
        </a:xfrm>
        <a:prstGeom prst="rect">
          <a:avLst/>
        </a:prstGeom>
        <a:noFill/>
        <a:ln w="9525">
          <a:noFill/>
        </a:ln>
      </xdr:spPr>
    </xdr:pic>
    <xdr:clientData/>
  </xdr:twoCellAnchor>
  <xdr:twoCellAnchor editAs="oneCell">
    <xdr:from>
      <xdr:col>3</xdr:col>
      <xdr:colOff>106045</xdr:colOff>
      <xdr:row>81</xdr:row>
      <xdr:rowOff>1341120</xdr:rowOff>
    </xdr:from>
    <xdr:to>
      <xdr:col>3</xdr:col>
      <xdr:colOff>835660</xdr:colOff>
      <xdr:row>83</xdr:row>
      <xdr:rowOff>154937</xdr:rowOff>
    </xdr:to>
    <xdr:pic>
      <xdr:nvPicPr>
        <xdr:cNvPr id="54" name="Изображение 53" descr="Новый проект">
          <a:extLst>
            <a:ext uri="{FF2B5EF4-FFF2-40B4-BE49-F238E27FC236}">
              <a16:creationId xmlns="" xmlns:a16="http://schemas.microsoft.com/office/drawing/2014/main" id="{00000000-0008-0000-0000-000036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a:xfrm>
          <a:off x="1620520" y="102428040"/>
          <a:ext cx="729615" cy="1316990"/>
        </a:xfrm>
        <a:prstGeom prst="rect">
          <a:avLst/>
        </a:prstGeom>
      </xdr:spPr>
    </xdr:pic>
    <xdr:clientData/>
  </xdr:twoCellAnchor>
  <xdr:twoCellAnchor editAs="oneCell">
    <xdr:from>
      <xdr:col>3</xdr:col>
      <xdr:colOff>137160</xdr:colOff>
      <xdr:row>87</xdr:row>
      <xdr:rowOff>38100</xdr:rowOff>
    </xdr:from>
    <xdr:to>
      <xdr:col>3</xdr:col>
      <xdr:colOff>1031875</xdr:colOff>
      <xdr:row>87</xdr:row>
      <xdr:rowOff>1097280</xdr:rowOff>
    </xdr:to>
    <xdr:pic>
      <xdr:nvPicPr>
        <xdr:cNvPr id="52" name="Изображение 51">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651635" y="104701340"/>
          <a:ext cx="894715" cy="1059180"/>
        </a:xfrm>
        <a:prstGeom prst="rect">
          <a:avLst/>
        </a:prstGeom>
        <a:noFill/>
        <a:ln w="9525">
          <a:noFill/>
        </a:ln>
      </xdr:spPr>
    </xdr:pic>
    <xdr:clientData/>
  </xdr:twoCellAnchor>
  <xdr:twoCellAnchor editAs="oneCell">
    <xdr:from>
      <xdr:col>3</xdr:col>
      <xdr:colOff>317500</xdr:colOff>
      <xdr:row>156</xdr:row>
      <xdr:rowOff>85090</xdr:rowOff>
    </xdr:from>
    <xdr:to>
      <xdr:col>3</xdr:col>
      <xdr:colOff>963295</xdr:colOff>
      <xdr:row>156</xdr:row>
      <xdr:rowOff>915670</xdr:rowOff>
    </xdr:to>
    <xdr:pic>
      <xdr:nvPicPr>
        <xdr:cNvPr id="58" name="Изображение 57">
          <a:extLst>
            <a:ext uri="{FF2B5EF4-FFF2-40B4-BE49-F238E27FC236}">
              <a16:creationId xmlns="" xmlns:a16="http://schemas.microsoft.com/office/drawing/2014/main" id="{00000000-0008-0000-0000-00003A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831975" y="180132355"/>
          <a:ext cx="645795" cy="830580"/>
        </a:xfrm>
        <a:prstGeom prst="rect">
          <a:avLst/>
        </a:prstGeom>
        <a:noFill/>
        <a:ln w="9525">
          <a:noFill/>
        </a:ln>
      </xdr:spPr>
    </xdr:pic>
    <xdr:clientData/>
  </xdr:twoCellAnchor>
  <xdr:twoCellAnchor editAs="oneCell">
    <xdr:from>
      <xdr:col>3</xdr:col>
      <xdr:colOff>359410</xdr:colOff>
      <xdr:row>44</xdr:row>
      <xdr:rowOff>43180</xdr:rowOff>
    </xdr:from>
    <xdr:to>
      <xdr:col>3</xdr:col>
      <xdr:colOff>1019175</xdr:colOff>
      <xdr:row>44</xdr:row>
      <xdr:rowOff>874395</xdr:rowOff>
    </xdr:to>
    <xdr:pic>
      <xdr:nvPicPr>
        <xdr:cNvPr id="60" name="Изображение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873885" y="58098055"/>
          <a:ext cx="659765" cy="831215"/>
        </a:xfrm>
        <a:prstGeom prst="rect">
          <a:avLst/>
        </a:prstGeom>
        <a:noFill/>
        <a:ln w="9525">
          <a:noFill/>
        </a:ln>
      </xdr:spPr>
    </xdr:pic>
    <xdr:clientData/>
  </xdr:twoCellAnchor>
  <xdr:twoCellAnchor editAs="oneCell">
    <xdr:from>
      <xdr:col>3</xdr:col>
      <xdr:colOff>298450</xdr:colOff>
      <xdr:row>157</xdr:row>
      <xdr:rowOff>45720</xdr:rowOff>
    </xdr:from>
    <xdr:to>
      <xdr:col>3</xdr:col>
      <xdr:colOff>961390</xdr:colOff>
      <xdr:row>157</xdr:row>
      <xdr:rowOff>906145</xdr:rowOff>
    </xdr:to>
    <xdr:pic>
      <xdr:nvPicPr>
        <xdr:cNvPr id="55" name="Изображение 54">
          <a:extLst>
            <a:ext uri="{FF2B5EF4-FFF2-40B4-BE49-F238E27FC236}">
              <a16:creationId xmlns="" xmlns:a16="http://schemas.microsoft.com/office/drawing/2014/main" id="{00000000-0008-0000-0000-000037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812925" y="181055010"/>
          <a:ext cx="662940" cy="860425"/>
        </a:xfrm>
        <a:prstGeom prst="rect">
          <a:avLst/>
        </a:prstGeom>
        <a:noFill/>
        <a:ln w="9525">
          <a:noFill/>
        </a:ln>
      </xdr:spPr>
    </xdr:pic>
    <xdr:clientData/>
  </xdr:twoCellAnchor>
  <xdr:twoCellAnchor editAs="oneCell">
    <xdr:from>
      <xdr:col>3</xdr:col>
      <xdr:colOff>292100</xdr:colOff>
      <xdr:row>158</xdr:row>
      <xdr:rowOff>56515</xdr:rowOff>
    </xdr:from>
    <xdr:to>
      <xdr:col>3</xdr:col>
      <xdr:colOff>952500</xdr:colOff>
      <xdr:row>158</xdr:row>
      <xdr:rowOff>904875</xdr:rowOff>
    </xdr:to>
    <xdr:pic>
      <xdr:nvPicPr>
        <xdr:cNvPr id="56" name="Изображение 55">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806575" y="182027830"/>
          <a:ext cx="660400" cy="848360"/>
        </a:xfrm>
        <a:prstGeom prst="rect">
          <a:avLst/>
        </a:prstGeom>
        <a:noFill/>
        <a:ln w="9525">
          <a:noFill/>
        </a:ln>
      </xdr:spPr>
    </xdr:pic>
    <xdr:clientData/>
  </xdr:twoCellAnchor>
  <xdr:twoCellAnchor editAs="oneCell">
    <xdr:from>
      <xdr:col>3</xdr:col>
      <xdr:colOff>175895</xdr:colOff>
      <xdr:row>88</xdr:row>
      <xdr:rowOff>60960</xdr:rowOff>
    </xdr:from>
    <xdr:to>
      <xdr:col>3</xdr:col>
      <xdr:colOff>970915</xdr:colOff>
      <xdr:row>88</xdr:row>
      <xdr:rowOff>1143635</xdr:rowOff>
    </xdr:to>
    <xdr:pic>
      <xdr:nvPicPr>
        <xdr:cNvPr id="59" name="Изображение 58">
          <a:extLst>
            <a:ext uri="{FF2B5EF4-FFF2-40B4-BE49-F238E27FC236}">
              <a16:creationId xmlns="" xmlns:a16="http://schemas.microsoft.com/office/drawing/2014/main" id="{00000000-0008-0000-0000-00003B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690370" y="105892600"/>
          <a:ext cx="795020" cy="1082675"/>
        </a:xfrm>
        <a:prstGeom prst="rect">
          <a:avLst/>
        </a:prstGeom>
        <a:noFill/>
        <a:ln w="9525">
          <a:noFill/>
        </a:ln>
      </xdr:spPr>
    </xdr:pic>
    <xdr:clientData/>
  </xdr:twoCellAnchor>
  <xdr:twoCellAnchor>
    <xdr:from>
      <xdr:col>2</xdr:col>
      <xdr:colOff>952499</xdr:colOff>
      <xdr:row>150</xdr:row>
      <xdr:rowOff>698499</xdr:rowOff>
    </xdr:from>
    <xdr:to>
      <xdr:col>4</xdr:col>
      <xdr:colOff>74083</xdr:colOff>
      <xdr:row>150</xdr:row>
      <xdr:rowOff>698499</xdr:rowOff>
    </xdr:to>
    <xdr:pic>
      <xdr:nvPicPr>
        <xdr:cNvPr id="61" name="Рисунок 259">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130" cstate="email"/>
        <a:stretch>
          <a:fillRect/>
        </a:stretch>
      </xdr:blipFill>
      <xdr:spPr>
        <a:xfrm>
          <a:off x="1313815" y="176087405"/>
          <a:ext cx="1531620" cy="0"/>
        </a:xfrm>
        <a:prstGeom prst="rect">
          <a:avLst/>
        </a:prstGeom>
      </xdr:spPr>
    </xdr:pic>
    <xdr:clientData/>
  </xdr:twoCellAnchor>
  <xdr:twoCellAnchor editAs="oneCell">
    <xdr:from>
      <xdr:col>3</xdr:col>
      <xdr:colOff>340995</xdr:colOff>
      <xdr:row>150</xdr:row>
      <xdr:rowOff>57150</xdr:rowOff>
    </xdr:from>
    <xdr:to>
      <xdr:col>3</xdr:col>
      <xdr:colOff>800100</xdr:colOff>
      <xdr:row>150</xdr:row>
      <xdr:rowOff>701675</xdr:rowOff>
    </xdr:to>
    <xdr:pic>
      <xdr:nvPicPr>
        <xdr:cNvPr id="63" name="Изображение 62">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855470" y="175446690"/>
          <a:ext cx="459105" cy="644525"/>
        </a:xfrm>
        <a:prstGeom prst="rect">
          <a:avLst/>
        </a:prstGeom>
        <a:noFill/>
        <a:ln w="9525">
          <a:noFill/>
        </a:ln>
      </xdr:spPr>
    </xdr:pic>
    <xdr:clientData/>
  </xdr:twoCellAnchor>
  <xdr:twoCellAnchor editAs="oneCell">
    <xdr:from>
      <xdr:col>3</xdr:col>
      <xdr:colOff>0</xdr:colOff>
      <xdr:row>159</xdr:row>
      <xdr:rowOff>0</xdr:rowOff>
    </xdr:from>
    <xdr:to>
      <xdr:col>3</xdr:col>
      <xdr:colOff>304800</xdr:colOff>
      <xdr:row>159</xdr:row>
      <xdr:rowOff>304800</xdr:rowOff>
    </xdr:to>
    <xdr:pic>
      <xdr:nvPicPr>
        <xdr:cNvPr id="57" name="Изображение 56">
          <a:extLst>
            <a:ext uri="{FF2B5EF4-FFF2-40B4-BE49-F238E27FC236}">
              <a16:creationId xmlns="" xmlns:a16="http://schemas.microsoft.com/office/drawing/2014/main" id="{00000000-0008-0000-0000-000039000000}"/>
            </a:ext>
          </a:extLst>
        </xdr:cNvPr>
        <xdr:cNvPicPr>
          <a:picLocks noChangeAspect="1"/>
        </xdr:cNvPicPr>
      </xdr:nvPicPr>
      <xdr:blipFill>
        <a:stretch>
          <a:fillRect/>
        </a:stretch>
      </xdr:blipFill>
      <xdr:spPr>
        <a:xfrm>
          <a:off x="1514475" y="182933340"/>
          <a:ext cx="304800" cy="304800"/>
        </a:xfrm>
        <a:prstGeom prst="rect">
          <a:avLst/>
        </a:prstGeom>
        <a:noFill/>
        <a:ln>
          <a:noFill/>
        </a:ln>
      </xdr:spPr>
    </xdr:pic>
    <xdr:clientData/>
  </xdr:twoCellAnchor>
  <xdr:twoCellAnchor editAs="oneCell">
    <xdr:from>
      <xdr:col>3</xdr:col>
      <xdr:colOff>0</xdr:colOff>
      <xdr:row>159</xdr:row>
      <xdr:rowOff>0</xdr:rowOff>
    </xdr:from>
    <xdr:to>
      <xdr:col>3</xdr:col>
      <xdr:colOff>304800</xdr:colOff>
      <xdr:row>159</xdr:row>
      <xdr:rowOff>304800</xdr:rowOff>
    </xdr:to>
    <xdr:pic>
      <xdr:nvPicPr>
        <xdr:cNvPr id="62" name="Изображение 61">
          <a:extLst>
            <a:ext uri="{FF2B5EF4-FFF2-40B4-BE49-F238E27FC236}">
              <a16:creationId xmlns="" xmlns:a16="http://schemas.microsoft.com/office/drawing/2014/main" id="{00000000-0008-0000-0000-00003E000000}"/>
            </a:ext>
          </a:extLst>
        </xdr:cNvPr>
        <xdr:cNvPicPr>
          <a:picLocks noChangeAspect="1"/>
        </xdr:cNvPicPr>
      </xdr:nvPicPr>
      <xdr:blipFill>
        <a:stretch>
          <a:fillRect/>
        </a:stretch>
      </xdr:blipFill>
      <xdr:spPr>
        <a:xfrm>
          <a:off x="1514475" y="182933340"/>
          <a:ext cx="304800" cy="304800"/>
        </a:xfrm>
        <a:prstGeom prst="rect">
          <a:avLst/>
        </a:prstGeom>
        <a:noFill/>
        <a:ln>
          <a:noFill/>
        </a:ln>
      </xdr:spPr>
    </xdr:pic>
    <xdr:clientData/>
  </xdr:twoCellAnchor>
  <xdr:twoCellAnchor editAs="oneCell">
    <xdr:from>
      <xdr:col>3</xdr:col>
      <xdr:colOff>0</xdr:colOff>
      <xdr:row>159</xdr:row>
      <xdr:rowOff>0</xdr:rowOff>
    </xdr:from>
    <xdr:to>
      <xdr:col>3</xdr:col>
      <xdr:colOff>304800</xdr:colOff>
      <xdr:row>159</xdr:row>
      <xdr:rowOff>304800</xdr:rowOff>
    </xdr:to>
    <xdr:pic>
      <xdr:nvPicPr>
        <xdr:cNvPr id="64" name="Изображение 63">
          <a:extLst>
            <a:ext uri="{FF2B5EF4-FFF2-40B4-BE49-F238E27FC236}">
              <a16:creationId xmlns="" xmlns:a16="http://schemas.microsoft.com/office/drawing/2014/main" id="{00000000-0008-0000-0000-000040000000}"/>
            </a:ext>
          </a:extLst>
        </xdr:cNvPr>
        <xdr:cNvPicPr>
          <a:picLocks noChangeAspect="1"/>
        </xdr:cNvPicPr>
      </xdr:nvPicPr>
      <xdr:blipFill>
        <a:stretch>
          <a:fillRect/>
        </a:stretch>
      </xdr:blipFill>
      <xdr:spPr>
        <a:xfrm>
          <a:off x="1514475" y="182933340"/>
          <a:ext cx="304800" cy="304800"/>
        </a:xfrm>
        <a:prstGeom prst="rect">
          <a:avLst/>
        </a:prstGeom>
        <a:noFill/>
        <a:ln>
          <a:noFill/>
        </a:ln>
      </xdr:spPr>
    </xdr:pic>
    <xdr:clientData/>
  </xdr:twoCellAnchor>
  <xdr:twoCellAnchor editAs="oneCell">
    <xdr:from>
      <xdr:col>3</xdr:col>
      <xdr:colOff>320040</xdr:colOff>
      <xdr:row>159</xdr:row>
      <xdr:rowOff>50165</xdr:rowOff>
    </xdr:from>
    <xdr:to>
      <xdr:col>3</xdr:col>
      <xdr:colOff>880110</xdr:colOff>
      <xdr:row>159</xdr:row>
      <xdr:rowOff>880745</xdr:rowOff>
    </xdr:to>
    <xdr:pic>
      <xdr:nvPicPr>
        <xdr:cNvPr id="65" name="Изображение 64">
          <a:extLst>
            <a:ext uri="{FF2B5EF4-FFF2-40B4-BE49-F238E27FC236}">
              <a16:creationId xmlns="" xmlns:a16="http://schemas.microsoft.com/office/drawing/2014/main" id="{00000000-0008-0000-0000-00004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flipH="1">
          <a:off x="1834515" y="182983505"/>
          <a:ext cx="560070" cy="830580"/>
        </a:xfrm>
        <a:prstGeom prst="rect">
          <a:avLst/>
        </a:prstGeom>
        <a:noFill/>
        <a:ln w="9525">
          <a:noFill/>
        </a:ln>
      </xdr:spPr>
    </xdr:pic>
    <xdr:clientData/>
  </xdr:twoCellAnchor>
  <xdr:twoCellAnchor editAs="oneCell">
    <xdr:from>
      <xdr:col>3</xdr:col>
      <xdr:colOff>286385</xdr:colOff>
      <xdr:row>160</xdr:row>
      <xdr:rowOff>73025</xdr:rowOff>
    </xdr:from>
    <xdr:to>
      <xdr:col>3</xdr:col>
      <xdr:colOff>899160</xdr:colOff>
      <xdr:row>160</xdr:row>
      <xdr:rowOff>906780</xdr:rowOff>
    </xdr:to>
    <xdr:pic>
      <xdr:nvPicPr>
        <xdr:cNvPr id="66" name="Изображение 65">
          <a:extLst>
            <a:ext uri="{FF2B5EF4-FFF2-40B4-BE49-F238E27FC236}">
              <a16:creationId xmlns="" xmlns:a16="http://schemas.microsoft.com/office/drawing/2014/main" id="{00000000-0008-0000-0000-00004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800860" y="183968390"/>
          <a:ext cx="612775" cy="833755"/>
        </a:xfrm>
        <a:prstGeom prst="rect">
          <a:avLst/>
        </a:prstGeom>
        <a:noFill/>
        <a:ln w="9525">
          <a:noFill/>
        </a:ln>
      </xdr:spPr>
    </xdr:pic>
    <xdr:clientData/>
  </xdr:twoCellAnchor>
  <xdr:twoCellAnchor editAs="oneCell">
    <xdr:from>
      <xdr:col>3</xdr:col>
      <xdr:colOff>155575</xdr:colOff>
      <xdr:row>76</xdr:row>
      <xdr:rowOff>169545</xdr:rowOff>
    </xdr:from>
    <xdr:to>
      <xdr:col>3</xdr:col>
      <xdr:colOff>1024890</xdr:colOff>
      <xdr:row>76</xdr:row>
      <xdr:rowOff>925195</xdr:rowOff>
    </xdr:to>
    <xdr:pic>
      <xdr:nvPicPr>
        <xdr:cNvPr id="71" name="Изображение 70">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670050" y="98127185"/>
          <a:ext cx="869315" cy="755650"/>
        </a:xfrm>
        <a:prstGeom prst="rect">
          <a:avLst/>
        </a:prstGeom>
        <a:noFill/>
        <a:ln w="9525">
          <a:noFill/>
        </a:ln>
      </xdr:spPr>
    </xdr:pic>
    <xdr:clientData/>
  </xdr:twoCellAnchor>
  <xdr:twoCellAnchor editAs="oneCell">
    <xdr:from>
      <xdr:col>3</xdr:col>
      <xdr:colOff>88900</xdr:colOff>
      <xdr:row>77</xdr:row>
      <xdr:rowOff>224790</xdr:rowOff>
    </xdr:from>
    <xdr:to>
      <xdr:col>3</xdr:col>
      <xdr:colOff>1224280</xdr:colOff>
      <xdr:row>77</xdr:row>
      <xdr:rowOff>1015365</xdr:rowOff>
    </xdr:to>
    <xdr:pic>
      <xdr:nvPicPr>
        <xdr:cNvPr id="72" name="Изображение 71">
          <a:extLst>
            <a:ext uri="{FF2B5EF4-FFF2-40B4-BE49-F238E27FC236}">
              <a16:creationId xmlns="" xmlns:a16="http://schemas.microsoft.com/office/drawing/2014/main" id="{00000000-0008-0000-0000-000048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603375" y="99249230"/>
          <a:ext cx="1135380" cy="790575"/>
        </a:xfrm>
        <a:prstGeom prst="rect">
          <a:avLst/>
        </a:prstGeom>
        <a:noFill/>
        <a:ln w="9525">
          <a:noFill/>
        </a:ln>
      </xdr:spPr>
    </xdr:pic>
    <xdr:clientData/>
  </xdr:twoCellAnchor>
  <xdr:twoCellAnchor editAs="oneCell">
    <xdr:from>
      <xdr:col>3</xdr:col>
      <xdr:colOff>176530</xdr:colOff>
      <xdr:row>81</xdr:row>
      <xdr:rowOff>17145</xdr:rowOff>
    </xdr:from>
    <xdr:to>
      <xdr:col>3</xdr:col>
      <xdr:colOff>988060</xdr:colOff>
      <xdr:row>81</xdr:row>
      <xdr:rowOff>1121410</xdr:rowOff>
    </xdr:to>
    <xdr:pic>
      <xdr:nvPicPr>
        <xdr:cNvPr id="12" name="Изображение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691005" y="101276785"/>
          <a:ext cx="811530" cy="1104265"/>
        </a:xfrm>
        <a:prstGeom prst="rect">
          <a:avLst/>
        </a:prstGeom>
        <a:noFill/>
        <a:ln w="9525">
          <a:noFill/>
        </a:ln>
      </xdr:spPr>
    </xdr:pic>
    <xdr:clientData/>
  </xdr:twoCellAnchor>
  <xdr:twoCellAnchor>
    <xdr:from>
      <xdr:col>3</xdr:col>
      <xdr:colOff>207645</xdr:colOff>
      <xdr:row>23</xdr:row>
      <xdr:rowOff>62865</xdr:rowOff>
    </xdr:from>
    <xdr:to>
      <xdr:col>3</xdr:col>
      <xdr:colOff>950595</xdr:colOff>
      <xdr:row>23</xdr:row>
      <xdr:rowOff>710564</xdr:rowOff>
    </xdr:to>
    <xdr:pic>
      <xdr:nvPicPr>
        <xdr:cNvPr id="417" name="image70.jpg">
          <a:extLst>
            <a:ext uri="{FF2B5EF4-FFF2-40B4-BE49-F238E27FC236}">
              <a16:creationId xmlns="" xmlns:a16="http://schemas.microsoft.com/office/drawing/2014/main" id="{00000000-0008-0000-0000-00009C000000}"/>
            </a:ext>
          </a:extLst>
        </xdr:cNvPr>
        <xdr:cNvPicPr/>
      </xdr:nvPicPr>
      <xdr:blipFill>
        <a:blip xmlns:r="http://schemas.openxmlformats.org/officeDocument/2006/relationships" r:embed="rId152" cstate="email"/>
        <a:stretch>
          <a:fillRect/>
        </a:stretch>
      </xdr:blipFill>
      <xdr:spPr>
        <a:xfrm>
          <a:off x="1722120" y="37600890"/>
          <a:ext cx="742950" cy="647699"/>
        </a:xfrm>
        <a:prstGeom prst="rect">
          <a:avLst/>
        </a:prstGeom>
        <a:noFill/>
      </xdr:spPr>
    </xdr:pic>
    <xdr:clientData/>
  </xdr:twoCellAnchor>
  <xdr:twoCellAnchor>
    <xdr:from>
      <xdr:col>3</xdr:col>
      <xdr:colOff>265430</xdr:colOff>
      <xdr:row>24</xdr:row>
      <xdr:rowOff>64135</xdr:rowOff>
    </xdr:from>
    <xdr:to>
      <xdr:col>3</xdr:col>
      <xdr:colOff>970279</xdr:colOff>
      <xdr:row>24</xdr:row>
      <xdr:rowOff>654684</xdr:rowOff>
    </xdr:to>
    <xdr:pic>
      <xdr:nvPicPr>
        <xdr:cNvPr id="421" name="image66.jpg">
          <a:extLst>
            <a:ext uri="{FF2B5EF4-FFF2-40B4-BE49-F238E27FC236}">
              <a16:creationId xmlns="" xmlns:a16="http://schemas.microsoft.com/office/drawing/2014/main" id="{00000000-0008-0000-0000-00009D000000}"/>
            </a:ext>
          </a:extLst>
        </xdr:cNvPr>
        <xdr:cNvPicPr/>
      </xdr:nvPicPr>
      <xdr:blipFill>
        <a:blip xmlns:r="http://schemas.openxmlformats.org/officeDocument/2006/relationships" r:embed="rId153" cstate="email"/>
        <a:stretch>
          <a:fillRect/>
        </a:stretch>
      </xdr:blipFill>
      <xdr:spPr>
        <a:xfrm>
          <a:off x="1779905" y="38992810"/>
          <a:ext cx="704849" cy="590549"/>
        </a:xfrm>
        <a:prstGeom prst="rect">
          <a:avLst/>
        </a:prstGeom>
        <a:noFill/>
      </xdr:spPr>
    </xdr:pic>
    <xdr:clientData/>
  </xdr:twoCellAnchor>
  <xdr:twoCellAnchor>
    <xdr:from>
      <xdr:col>3</xdr:col>
      <xdr:colOff>361315</xdr:colOff>
      <xdr:row>26</xdr:row>
      <xdr:rowOff>50800</xdr:rowOff>
    </xdr:from>
    <xdr:to>
      <xdr:col>3</xdr:col>
      <xdr:colOff>885190</xdr:colOff>
      <xdr:row>26</xdr:row>
      <xdr:rowOff>717550</xdr:rowOff>
    </xdr:to>
    <xdr:pic>
      <xdr:nvPicPr>
        <xdr:cNvPr id="422" name="image65.jpg">
          <a:extLst>
            <a:ext uri="{FF2B5EF4-FFF2-40B4-BE49-F238E27FC236}">
              <a16:creationId xmlns="" xmlns:a16="http://schemas.microsoft.com/office/drawing/2014/main" id="{00000000-0008-0000-0000-0000AA000000}"/>
            </a:ext>
          </a:extLst>
        </xdr:cNvPr>
        <xdr:cNvPicPr/>
      </xdr:nvPicPr>
      <xdr:blipFill>
        <a:blip xmlns:r="http://schemas.openxmlformats.org/officeDocument/2006/relationships" r:embed="rId154" cstate="email"/>
        <a:stretch>
          <a:fillRect/>
        </a:stretch>
      </xdr:blipFill>
      <xdr:spPr>
        <a:xfrm>
          <a:off x="1875790" y="39684325"/>
          <a:ext cx="523875" cy="666750"/>
        </a:xfrm>
        <a:prstGeom prst="rect">
          <a:avLst/>
        </a:prstGeom>
        <a:noFill/>
      </xdr:spPr>
    </xdr:pic>
    <xdr:clientData/>
  </xdr:twoCellAnchor>
  <xdr:twoCellAnchor>
    <xdr:from>
      <xdr:col>3</xdr:col>
      <xdr:colOff>278765</xdr:colOff>
      <xdr:row>25</xdr:row>
      <xdr:rowOff>43180</xdr:rowOff>
    </xdr:from>
    <xdr:to>
      <xdr:col>3</xdr:col>
      <xdr:colOff>850265</xdr:colOff>
      <xdr:row>25</xdr:row>
      <xdr:rowOff>652780</xdr:rowOff>
    </xdr:to>
    <xdr:pic>
      <xdr:nvPicPr>
        <xdr:cNvPr id="425" name="image79.png">
          <a:extLst>
            <a:ext uri="{FF2B5EF4-FFF2-40B4-BE49-F238E27FC236}">
              <a16:creationId xmlns="" xmlns:a16="http://schemas.microsoft.com/office/drawing/2014/main" id="{00000000-0008-0000-0000-0000AB000000}"/>
            </a:ext>
          </a:extLst>
        </xdr:cNvPr>
        <xdr:cNvPicPr/>
      </xdr:nvPicPr>
      <xdr:blipFill>
        <a:blip xmlns:r="http://schemas.openxmlformats.org/officeDocument/2006/relationships" r:embed="rId31" cstate="email"/>
        <a:stretch>
          <a:fillRect/>
        </a:stretch>
      </xdr:blipFill>
      <xdr:spPr>
        <a:xfrm>
          <a:off x="1793240" y="40467280"/>
          <a:ext cx="571500" cy="609600"/>
        </a:xfrm>
        <a:prstGeom prst="rect">
          <a:avLst/>
        </a:prstGeom>
        <a:noFill/>
      </xdr:spPr>
    </xdr:pic>
    <xdr:clientData/>
  </xdr:twoCellAnchor>
  <xdr:twoCellAnchor editAs="oneCell">
    <xdr:from>
      <xdr:col>3</xdr:col>
      <xdr:colOff>70039</xdr:colOff>
      <xdr:row>78</xdr:row>
      <xdr:rowOff>95355</xdr:rowOff>
    </xdr:from>
    <xdr:to>
      <xdr:col>3</xdr:col>
      <xdr:colOff>1246655</xdr:colOff>
      <xdr:row>78</xdr:row>
      <xdr:rowOff>1034218</xdr:rowOff>
    </xdr:to>
    <xdr:pic>
      <xdr:nvPicPr>
        <xdr:cNvPr id="430" name="Рисунок 429">
          <a:extLst>
            <a:ext uri="{FF2B5EF4-FFF2-40B4-BE49-F238E27FC236}">
              <a16:creationId xmlns="" xmlns:a16="http://schemas.microsoft.com/office/drawing/2014/main" id="{00000000-0008-0000-0000-000059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584514" y="100298355"/>
          <a:ext cx="1176616" cy="938863"/>
        </a:xfrm>
        <a:prstGeom prst="rect">
          <a:avLst/>
        </a:prstGeom>
      </xdr:spPr>
    </xdr:pic>
    <xdr:clientData/>
  </xdr:twoCellAnchor>
  <xdr:twoCellAnchor editAs="oneCell">
    <xdr:from>
      <xdr:col>3</xdr:col>
      <xdr:colOff>42024</xdr:colOff>
      <xdr:row>82</xdr:row>
      <xdr:rowOff>15449</xdr:rowOff>
    </xdr:from>
    <xdr:to>
      <xdr:col>3</xdr:col>
      <xdr:colOff>896471</xdr:colOff>
      <xdr:row>82</xdr:row>
      <xdr:rowOff>1140471</xdr:rowOff>
    </xdr:to>
    <xdr:pic>
      <xdr:nvPicPr>
        <xdr:cNvPr id="432" name="Рисунок 431">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556499" y="103609349"/>
          <a:ext cx="854447" cy="1125022"/>
        </a:xfrm>
        <a:prstGeom prst="rect">
          <a:avLst/>
        </a:prstGeom>
      </xdr:spPr>
    </xdr:pic>
    <xdr:clientData/>
  </xdr:twoCellAnchor>
  <xdr:twoCellAnchor editAs="oneCell">
    <xdr:from>
      <xdr:col>3</xdr:col>
      <xdr:colOff>266142</xdr:colOff>
      <xdr:row>84</xdr:row>
      <xdr:rowOff>205119</xdr:rowOff>
    </xdr:from>
    <xdr:to>
      <xdr:col>4</xdr:col>
      <xdr:colOff>3203</xdr:colOff>
      <xdr:row>84</xdr:row>
      <xdr:rowOff>1083449</xdr:rowOff>
    </xdr:to>
    <xdr:pic>
      <xdr:nvPicPr>
        <xdr:cNvPr id="433" name="Рисунок 432">
          <a:extLst>
            <a:ext uri="{FF2B5EF4-FFF2-40B4-BE49-F238E27FC236}">
              <a16:creationId xmlns="" xmlns:a16="http://schemas.microsoft.com/office/drawing/2014/main" id="{00000000-0008-0000-0000-0000BB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780617" y="104961069"/>
          <a:ext cx="1274668" cy="878330"/>
        </a:xfrm>
        <a:prstGeom prst="rect">
          <a:avLst/>
        </a:prstGeom>
      </xdr:spPr>
    </xdr:pic>
    <xdr:clientData/>
  </xdr:twoCellAnchor>
  <xdr:twoCellAnchor editAs="oneCell">
    <xdr:from>
      <xdr:col>3</xdr:col>
      <xdr:colOff>224117</xdr:colOff>
      <xdr:row>82</xdr:row>
      <xdr:rowOff>1161752</xdr:rowOff>
    </xdr:from>
    <xdr:to>
      <xdr:col>3</xdr:col>
      <xdr:colOff>1120588</xdr:colOff>
      <xdr:row>84</xdr:row>
      <xdr:rowOff>3502</xdr:rowOff>
    </xdr:to>
    <xdr:pic>
      <xdr:nvPicPr>
        <xdr:cNvPr id="435" name="Рисунок 434">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738592" y="105917702"/>
          <a:ext cx="896471" cy="1165850"/>
        </a:xfrm>
        <a:prstGeom prst="rect">
          <a:avLst/>
        </a:prstGeom>
      </xdr:spPr>
    </xdr:pic>
    <xdr:clientData/>
  </xdr:twoCellAnchor>
  <xdr:twoCellAnchor editAs="oneCell">
    <xdr:from>
      <xdr:col>3</xdr:col>
      <xdr:colOff>84044</xdr:colOff>
      <xdr:row>89</xdr:row>
      <xdr:rowOff>20593</xdr:rowOff>
    </xdr:from>
    <xdr:to>
      <xdr:col>4</xdr:col>
      <xdr:colOff>8245</xdr:colOff>
      <xdr:row>89</xdr:row>
      <xdr:rowOff>1131009</xdr:rowOff>
    </xdr:to>
    <xdr:pic>
      <xdr:nvPicPr>
        <xdr:cNvPr id="439" name="Рисунок 43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598519" y="115139743"/>
          <a:ext cx="1204633" cy="1110416"/>
        </a:xfrm>
        <a:prstGeom prst="rect">
          <a:avLst/>
        </a:prstGeom>
      </xdr:spPr>
    </xdr:pic>
    <xdr:clientData/>
  </xdr:twoCellAnchor>
  <xdr:twoCellAnchor editAs="oneCell">
    <xdr:from>
      <xdr:col>3</xdr:col>
      <xdr:colOff>98053</xdr:colOff>
      <xdr:row>89</xdr:row>
      <xdr:rowOff>1162609</xdr:rowOff>
    </xdr:from>
    <xdr:to>
      <xdr:col>3</xdr:col>
      <xdr:colOff>1186283</xdr:colOff>
      <xdr:row>90</xdr:row>
      <xdr:rowOff>1117000</xdr:rowOff>
    </xdr:to>
    <xdr:pic>
      <xdr:nvPicPr>
        <xdr:cNvPr id="440" name="Рисунок 439">
          <a:extLst>
            <a:ext uri="{FF2B5EF4-FFF2-40B4-BE49-F238E27FC236}">
              <a16:creationId xmlns="" xmlns:a16="http://schemas.microsoft.com/office/drawing/2014/main" id="{00000000-0008-0000-0000-000054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612528" y="113957659"/>
          <a:ext cx="1088230" cy="1116441"/>
        </a:xfrm>
        <a:prstGeom prst="rect">
          <a:avLst/>
        </a:prstGeom>
      </xdr:spPr>
    </xdr:pic>
    <xdr:clientData/>
  </xdr:twoCellAnchor>
  <xdr:twoCellAnchor editAs="oneCell">
    <xdr:from>
      <xdr:col>3</xdr:col>
      <xdr:colOff>70037</xdr:colOff>
      <xdr:row>91</xdr:row>
      <xdr:rowOff>36213</xdr:rowOff>
    </xdr:from>
    <xdr:to>
      <xdr:col>3</xdr:col>
      <xdr:colOff>1204632</xdr:colOff>
      <xdr:row>91</xdr:row>
      <xdr:rowOff>1154244</xdr:rowOff>
    </xdr:to>
    <xdr:pic>
      <xdr:nvPicPr>
        <xdr:cNvPr id="441" name="Рисунок 440">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584512" y="111669213"/>
          <a:ext cx="1134595" cy="1118031"/>
        </a:xfrm>
        <a:prstGeom prst="rect">
          <a:avLst/>
        </a:prstGeom>
      </xdr:spPr>
    </xdr:pic>
    <xdr:clientData/>
  </xdr:twoCellAnchor>
  <xdr:twoCellAnchor editAs="oneCell">
    <xdr:from>
      <xdr:col>3</xdr:col>
      <xdr:colOff>126067</xdr:colOff>
      <xdr:row>92</xdr:row>
      <xdr:rowOff>35767</xdr:rowOff>
    </xdr:from>
    <xdr:to>
      <xdr:col>3</xdr:col>
      <xdr:colOff>1120589</xdr:colOff>
      <xdr:row>92</xdr:row>
      <xdr:rowOff>1140591</xdr:rowOff>
    </xdr:to>
    <xdr:pic>
      <xdr:nvPicPr>
        <xdr:cNvPr id="444" name="Рисунок 443">
          <a:extLst>
            <a:ext uri="{FF2B5EF4-FFF2-40B4-BE49-F238E27FC236}">
              <a16:creationId xmlns="" xmlns:a16="http://schemas.microsoft.com/office/drawing/2014/main" id="{00000000-0008-0000-0000-0000BA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40542" y="112830817"/>
          <a:ext cx="994522" cy="1104824"/>
        </a:xfrm>
        <a:prstGeom prst="rect">
          <a:avLst/>
        </a:prstGeom>
      </xdr:spPr>
    </xdr:pic>
    <xdr:clientData/>
  </xdr:twoCellAnchor>
  <xdr:twoCellAnchor editAs="oneCell">
    <xdr:from>
      <xdr:col>3</xdr:col>
      <xdr:colOff>42022</xdr:colOff>
      <xdr:row>94</xdr:row>
      <xdr:rowOff>154081</xdr:rowOff>
    </xdr:from>
    <xdr:to>
      <xdr:col>4</xdr:col>
      <xdr:colOff>1271</xdr:colOff>
      <xdr:row>94</xdr:row>
      <xdr:rowOff>1134596</xdr:rowOff>
    </xdr:to>
    <xdr:pic>
      <xdr:nvPicPr>
        <xdr:cNvPr id="446" name="Рисунок 445"/>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556497" y="116435281"/>
          <a:ext cx="1639731" cy="980515"/>
        </a:xfrm>
        <a:prstGeom prst="rect">
          <a:avLst/>
        </a:prstGeom>
      </xdr:spPr>
    </xdr:pic>
    <xdr:clientData/>
  </xdr:twoCellAnchor>
  <xdr:twoCellAnchor editAs="oneCell">
    <xdr:from>
      <xdr:col>3</xdr:col>
      <xdr:colOff>40822</xdr:colOff>
      <xdr:row>95</xdr:row>
      <xdr:rowOff>40822</xdr:rowOff>
    </xdr:from>
    <xdr:to>
      <xdr:col>3</xdr:col>
      <xdr:colOff>1197430</xdr:colOff>
      <xdr:row>95</xdr:row>
      <xdr:rowOff>1143001</xdr:rowOff>
    </xdr:to>
    <xdr:pic>
      <xdr:nvPicPr>
        <xdr:cNvPr id="1026" name="Picture 2"/>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564822" y="119688429"/>
          <a:ext cx="1156608" cy="1102179"/>
        </a:xfrm>
        <a:prstGeom prst="rect">
          <a:avLst/>
        </a:prstGeom>
        <a:noFill/>
        <a:ln w="1">
          <a:noFill/>
          <a:miter lim="800000"/>
          <a:headEnd/>
          <a:tailEnd type="none" w="med" len="med"/>
        </a:ln>
        <a:effectLst/>
      </xdr:spPr>
    </xdr:pic>
    <xdr:clientData/>
  </xdr:twoCellAnchor>
  <xdr:twoCellAnchor editAs="oneCell">
    <xdr:from>
      <xdr:col>2</xdr:col>
      <xdr:colOff>1067360</xdr:colOff>
      <xdr:row>96</xdr:row>
      <xdr:rowOff>934758</xdr:rowOff>
    </xdr:from>
    <xdr:to>
      <xdr:col>4</xdr:col>
      <xdr:colOff>144956</xdr:colOff>
      <xdr:row>98</xdr:row>
      <xdr:rowOff>24280</xdr:rowOff>
    </xdr:to>
    <xdr:pic>
      <xdr:nvPicPr>
        <xdr:cNvPr id="448" name="Рисунок 447"/>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432485" y="97518258"/>
          <a:ext cx="1490596" cy="1820022"/>
        </a:xfrm>
        <a:prstGeom prst="rect">
          <a:avLst/>
        </a:prstGeom>
      </xdr:spPr>
    </xdr:pic>
    <xdr:clientData/>
  </xdr:twoCellAnchor>
  <xdr:twoCellAnchor editAs="oneCell">
    <xdr:from>
      <xdr:col>3</xdr:col>
      <xdr:colOff>42022</xdr:colOff>
      <xdr:row>98</xdr:row>
      <xdr:rowOff>504264</xdr:rowOff>
    </xdr:from>
    <xdr:to>
      <xdr:col>3</xdr:col>
      <xdr:colOff>1232220</xdr:colOff>
      <xdr:row>98</xdr:row>
      <xdr:rowOff>1303291</xdr:rowOff>
    </xdr:to>
    <xdr:pic>
      <xdr:nvPicPr>
        <xdr:cNvPr id="449" name="Рисунок 448">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556497" y="119519139"/>
          <a:ext cx="1190198" cy="799027"/>
        </a:xfrm>
        <a:prstGeom prst="rect">
          <a:avLst/>
        </a:prstGeom>
      </xdr:spPr>
    </xdr:pic>
    <xdr:clientData/>
  </xdr:twoCellAnchor>
  <xdr:twoCellAnchor>
    <xdr:from>
      <xdr:col>3</xdr:col>
      <xdr:colOff>175682</xdr:colOff>
      <xdr:row>130</xdr:row>
      <xdr:rowOff>77257</xdr:rowOff>
    </xdr:from>
    <xdr:to>
      <xdr:col>3</xdr:col>
      <xdr:colOff>1004357</xdr:colOff>
      <xdr:row>130</xdr:row>
      <xdr:rowOff>810681</xdr:rowOff>
    </xdr:to>
    <xdr:pic>
      <xdr:nvPicPr>
        <xdr:cNvPr id="453" name="image11.jpg">
          <a:extLst>
            <a:ext uri="{FF2B5EF4-FFF2-40B4-BE49-F238E27FC236}">
              <a16:creationId xmlns="" xmlns:a16="http://schemas.microsoft.com/office/drawing/2014/main" id="{00000000-0008-0000-0000-00006B000000}"/>
            </a:ext>
          </a:extLst>
        </xdr:cNvPr>
        <xdr:cNvPicPr/>
      </xdr:nvPicPr>
      <xdr:blipFill>
        <a:blip xmlns:r="http://schemas.openxmlformats.org/officeDocument/2006/relationships" r:embed="rId167" cstate="email"/>
        <a:stretch>
          <a:fillRect/>
        </a:stretch>
      </xdr:blipFill>
      <xdr:spPr>
        <a:xfrm>
          <a:off x="1690157" y="160859257"/>
          <a:ext cx="828675" cy="733424"/>
        </a:xfrm>
        <a:prstGeom prst="rect">
          <a:avLst/>
        </a:prstGeom>
        <a:noFill/>
      </xdr:spPr>
    </xdr:pic>
    <xdr:clientData/>
  </xdr:twoCellAnchor>
  <xdr:twoCellAnchor editAs="oneCell">
    <xdr:from>
      <xdr:col>3</xdr:col>
      <xdr:colOff>141941</xdr:colOff>
      <xdr:row>151</xdr:row>
      <xdr:rowOff>0</xdr:rowOff>
    </xdr:from>
    <xdr:to>
      <xdr:col>3</xdr:col>
      <xdr:colOff>1110445</xdr:colOff>
      <xdr:row>151</xdr:row>
      <xdr:rowOff>966507</xdr:rowOff>
    </xdr:to>
    <xdr:pic>
      <xdr:nvPicPr>
        <xdr:cNvPr id="455" name="Рисунок 454">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665941" y="148703925"/>
          <a:ext cx="968504" cy="966507"/>
        </a:xfrm>
        <a:prstGeom prst="rect">
          <a:avLst/>
        </a:prstGeom>
      </xdr:spPr>
    </xdr:pic>
    <xdr:clientData/>
  </xdr:twoCellAnchor>
  <xdr:twoCellAnchor>
    <xdr:from>
      <xdr:col>2</xdr:col>
      <xdr:colOff>952499</xdr:colOff>
      <xdr:row>151</xdr:row>
      <xdr:rowOff>698499</xdr:rowOff>
    </xdr:from>
    <xdr:to>
      <xdr:col>4</xdr:col>
      <xdr:colOff>74083</xdr:colOff>
      <xdr:row>151</xdr:row>
      <xdr:rowOff>698499</xdr:rowOff>
    </xdr:to>
    <xdr:pic>
      <xdr:nvPicPr>
        <xdr:cNvPr id="458" name="Рисунок 259">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130" cstate="email"/>
        <a:stretch>
          <a:fillRect/>
        </a:stretch>
      </xdr:blipFill>
      <xdr:spPr>
        <a:xfrm>
          <a:off x="1319892" y="194926856"/>
          <a:ext cx="1530048" cy="0"/>
        </a:xfrm>
        <a:prstGeom prst="rect">
          <a:avLst/>
        </a:prstGeom>
      </xdr:spPr>
    </xdr:pic>
    <xdr:clientData/>
  </xdr:twoCellAnchor>
  <xdr:twoCellAnchor editAs="oneCell">
    <xdr:from>
      <xdr:col>3</xdr:col>
      <xdr:colOff>54428</xdr:colOff>
      <xdr:row>151</xdr:row>
      <xdr:rowOff>13606</xdr:rowOff>
    </xdr:from>
    <xdr:to>
      <xdr:col>3</xdr:col>
      <xdr:colOff>1224643</xdr:colOff>
      <xdr:row>152</xdr:row>
      <xdr:rowOff>0</xdr:rowOff>
    </xdr:to>
    <xdr:pic>
      <xdr:nvPicPr>
        <xdr:cNvPr id="1027" name="Picture 3"/>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578428" y="195330535"/>
          <a:ext cx="1170215" cy="1074965"/>
        </a:xfrm>
        <a:prstGeom prst="rect">
          <a:avLst/>
        </a:prstGeom>
        <a:noFill/>
        <a:ln w="1">
          <a:noFill/>
          <a:miter lim="800000"/>
          <a:headEnd/>
          <a:tailEnd type="none" w="med" len="med"/>
        </a:ln>
        <a:effectLst/>
      </xdr:spPr>
    </xdr:pic>
    <xdr:clientData/>
  </xdr:twoCellAnchor>
  <xdr:twoCellAnchor editAs="oneCell">
    <xdr:from>
      <xdr:col>3</xdr:col>
      <xdr:colOff>224118</xdr:colOff>
      <xdr:row>161</xdr:row>
      <xdr:rowOff>1607</xdr:rowOff>
    </xdr:from>
    <xdr:to>
      <xdr:col>3</xdr:col>
      <xdr:colOff>966508</xdr:colOff>
      <xdr:row>161</xdr:row>
      <xdr:rowOff>955445</xdr:rowOff>
    </xdr:to>
    <xdr:pic>
      <xdr:nvPicPr>
        <xdr:cNvPr id="462" name="Рисунок 461">
          <a:extLst>
            <a:ext uri="{FF2B5EF4-FFF2-40B4-BE49-F238E27FC236}">
              <a16:creationId xmlns="" xmlns:a16="http://schemas.microsoft.com/office/drawing/2014/main" id="{00000000-0008-0000-0000-0000BF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738593" y="200550482"/>
          <a:ext cx="742390" cy="953838"/>
        </a:xfrm>
        <a:prstGeom prst="rect">
          <a:avLst/>
        </a:prstGeom>
      </xdr:spPr>
    </xdr:pic>
    <xdr:clientData/>
  </xdr:twoCellAnchor>
  <xdr:twoCellAnchor editAs="oneCell">
    <xdr:from>
      <xdr:col>3</xdr:col>
      <xdr:colOff>210111</xdr:colOff>
      <xdr:row>162</xdr:row>
      <xdr:rowOff>28012</xdr:rowOff>
    </xdr:from>
    <xdr:to>
      <xdr:col>3</xdr:col>
      <xdr:colOff>952501</xdr:colOff>
      <xdr:row>163</xdr:row>
      <xdr:rowOff>15839</xdr:rowOff>
    </xdr:to>
    <xdr:pic>
      <xdr:nvPicPr>
        <xdr:cNvPr id="463" name="Рисунок 462">
          <a:extLst>
            <a:ext uri="{FF2B5EF4-FFF2-40B4-BE49-F238E27FC236}">
              <a16:creationId xmlns="" xmlns:a16="http://schemas.microsoft.com/office/drawing/2014/main" id="{00000000-0008-0000-0000-0000C0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724586" y="201538912"/>
          <a:ext cx="742390" cy="949852"/>
        </a:xfrm>
        <a:prstGeom prst="rect">
          <a:avLst/>
        </a:prstGeom>
      </xdr:spPr>
    </xdr:pic>
    <xdr:clientData/>
  </xdr:twoCellAnchor>
  <xdr:twoCellAnchor editAs="oneCell">
    <xdr:from>
      <xdr:col>3</xdr:col>
      <xdr:colOff>210111</xdr:colOff>
      <xdr:row>162</xdr:row>
      <xdr:rowOff>28012</xdr:rowOff>
    </xdr:from>
    <xdr:to>
      <xdr:col>3</xdr:col>
      <xdr:colOff>952501</xdr:colOff>
      <xdr:row>163</xdr:row>
      <xdr:rowOff>15839</xdr:rowOff>
    </xdr:to>
    <xdr:pic>
      <xdr:nvPicPr>
        <xdr:cNvPr id="464" name="Рисунок 463">
          <a:extLst>
            <a:ext uri="{FF2B5EF4-FFF2-40B4-BE49-F238E27FC236}">
              <a16:creationId xmlns="" xmlns:a16="http://schemas.microsoft.com/office/drawing/2014/main" id="{00000000-0008-0000-0000-0000C0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724586" y="201538912"/>
          <a:ext cx="742390" cy="949852"/>
        </a:xfrm>
        <a:prstGeom prst="rect">
          <a:avLst/>
        </a:prstGeom>
      </xdr:spPr>
    </xdr:pic>
    <xdr:clientData/>
  </xdr:twoCellAnchor>
  <xdr:twoCellAnchor editAs="oneCell">
    <xdr:from>
      <xdr:col>3</xdr:col>
      <xdr:colOff>210111</xdr:colOff>
      <xdr:row>163</xdr:row>
      <xdr:rowOff>32079</xdr:rowOff>
    </xdr:from>
    <xdr:to>
      <xdr:col>3</xdr:col>
      <xdr:colOff>924485</xdr:colOff>
      <xdr:row>163</xdr:row>
      <xdr:rowOff>952500</xdr:rowOff>
    </xdr:to>
    <xdr:pic>
      <xdr:nvPicPr>
        <xdr:cNvPr id="465" name="Рисунок 464">
          <a:extLst>
            <a:ext uri="{FF2B5EF4-FFF2-40B4-BE49-F238E27FC236}">
              <a16:creationId xmlns="" xmlns:a16="http://schemas.microsoft.com/office/drawing/2014/main" id="{00000000-0008-0000-0000-0000C1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724586" y="202505004"/>
          <a:ext cx="714374" cy="920421"/>
        </a:xfrm>
        <a:prstGeom prst="rect">
          <a:avLst/>
        </a:prstGeom>
      </xdr:spPr>
    </xdr:pic>
    <xdr:clientData/>
  </xdr:twoCellAnchor>
  <xdr:twoCellAnchor editAs="oneCell">
    <xdr:from>
      <xdr:col>3</xdr:col>
      <xdr:colOff>322169</xdr:colOff>
      <xdr:row>164</xdr:row>
      <xdr:rowOff>30322</xdr:rowOff>
    </xdr:from>
    <xdr:to>
      <xdr:col>3</xdr:col>
      <xdr:colOff>1036544</xdr:colOff>
      <xdr:row>164</xdr:row>
      <xdr:rowOff>949289</xdr:rowOff>
    </xdr:to>
    <xdr:pic>
      <xdr:nvPicPr>
        <xdr:cNvPr id="466" name="Рисунок 465">
          <a:extLst>
            <a:ext uri="{FF2B5EF4-FFF2-40B4-BE49-F238E27FC236}">
              <a16:creationId xmlns="" xmlns:a16="http://schemas.microsoft.com/office/drawing/2014/main" id="{00000000-0008-0000-0000-0000C2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836644" y="203465272"/>
          <a:ext cx="714375" cy="918967"/>
        </a:xfrm>
        <a:prstGeom prst="rect">
          <a:avLst/>
        </a:prstGeom>
      </xdr:spPr>
    </xdr:pic>
    <xdr:clientData/>
  </xdr:twoCellAnchor>
  <xdr:twoCellAnchor editAs="oneCell">
    <xdr:from>
      <xdr:col>3</xdr:col>
      <xdr:colOff>364193</xdr:colOff>
      <xdr:row>165</xdr:row>
      <xdr:rowOff>60537</xdr:rowOff>
    </xdr:from>
    <xdr:to>
      <xdr:col>3</xdr:col>
      <xdr:colOff>1050552</xdr:colOff>
      <xdr:row>165</xdr:row>
      <xdr:rowOff>935691</xdr:rowOff>
    </xdr:to>
    <xdr:pic>
      <xdr:nvPicPr>
        <xdr:cNvPr id="467" name="Рисунок 466">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878668" y="204457512"/>
          <a:ext cx="686359" cy="875154"/>
        </a:xfrm>
        <a:prstGeom prst="rect">
          <a:avLst/>
        </a:prstGeom>
      </xdr:spPr>
    </xdr:pic>
    <xdr:clientData/>
  </xdr:twoCellAnchor>
  <xdr:twoCellAnchor editAs="oneCell">
    <xdr:from>
      <xdr:col>3</xdr:col>
      <xdr:colOff>95250</xdr:colOff>
      <xdr:row>166</xdr:row>
      <xdr:rowOff>13607</xdr:rowOff>
    </xdr:from>
    <xdr:to>
      <xdr:col>4</xdr:col>
      <xdr:colOff>27214</xdr:colOff>
      <xdr:row>167</xdr:row>
      <xdr:rowOff>40821</xdr:rowOff>
    </xdr:to>
    <xdr:pic>
      <xdr:nvPicPr>
        <xdr:cNvPr id="1029" name="Picture 5"/>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619250" y="210257571"/>
          <a:ext cx="1183821" cy="993321"/>
        </a:xfrm>
        <a:prstGeom prst="rect">
          <a:avLst/>
        </a:prstGeom>
        <a:noFill/>
        <a:ln w="1">
          <a:noFill/>
          <a:miter lim="800000"/>
          <a:headEnd/>
          <a:tailEnd type="none" w="med" len="med"/>
        </a:ln>
        <a:effectLst/>
      </xdr:spPr>
    </xdr:pic>
    <xdr:clientData/>
  </xdr:twoCellAnchor>
  <xdr:twoCellAnchor editAs="oneCell">
    <xdr:from>
      <xdr:col>3</xdr:col>
      <xdr:colOff>49530</xdr:colOff>
      <xdr:row>183</xdr:row>
      <xdr:rowOff>814705</xdr:rowOff>
    </xdr:from>
    <xdr:to>
      <xdr:col>3</xdr:col>
      <xdr:colOff>1182370</xdr:colOff>
      <xdr:row>183</xdr:row>
      <xdr:rowOff>1873250</xdr:rowOff>
    </xdr:to>
    <xdr:pic>
      <xdr:nvPicPr>
        <xdr:cNvPr id="472" name="Изображение 67">
          <a:extLst>
            <a:ext uri="{FF2B5EF4-FFF2-40B4-BE49-F238E27FC236}">
              <a16:creationId xmlns="" xmlns:a16="http://schemas.microsoft.com/office/drawing/2014/main" id="{00000000-0008-0000-0000-0000B4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564005" y="237368080"/>
          <a:ext cx="1132840" cy="1058545"/>
        </a:xfrm>
        <a:prstGeom prst="rect">
          <a:avLst/>
        </a:prstGeom>
        <a:noFill/>
        <a:ln w="9525">
          <a:noFill/>
        </a:ln>
      </xdr:spPr>
    </xdr:pic>
    <xdr:clientData/>
  </xdr:twoCellAnchor>
  <xdr:twoCellAnchor editAs="oneCell">
    <xdr:from>
      <xdr:col>2</xdr:col>
      <xdr:colOff>1150471</xdr:colOff>
      <xdr:row>184</xdr:row>
      <xdr:rowOff>956931</xdr:rowOff>
    </xdr:from>
    <xdr:to>
      <xdr:col>3</xdr:col>
      <xdr:colOff>1248522</xdr:colOff>
      <xdr:row>184</xdr:row>
      <xdr:rowOff>2144446</xdr:rowOff>
    </xdr:to>
    <xdr:pic>
      <xdr:nvPicPr>
        <xdr:cNvPr id="473" name="Рисунок 472">
          <a:extLst>
            <a:ext uri="{FF2B5EF4-FFF2-40B4-BE49-F238E27FC236}">
              <a16:creationId xmlns="" xmlns:a16="http://schemas.microsoft.com/office/drawing/2014/main" id="{00000000-0008-0000-0000-0000B5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515596" y="199076931"/>
          <a:ext cx="1256926" cy="1187515"/>
        </a:xfrm>
        <a:prstGeom prst="rect">
          <a:avLst/>
        </a:prstGeom>
      </xdr:spPr>
    </xdr:pic>
    <xdr:clientData/>
  </xdr:twoCellAnchor>
  <xdr:twoCellAnchor editAs="oneCell">
    <xdr:from>
      <xdr:col>3</xdr:col>
      <xdr:colOff>14009</xdr:colOff>
      <xdr:row>185</xdr:row>
      <xdr:rowOff>294153</xdr:rowOff>
    </xdr:from>
    <xdr:to>
      <xdr:col>4</xdr:col>
      <xdr:colOff>1248</xdr:colOff>
      <xdr:row>185</xdr:row>
      <xdr:rowOff>2059081</xdr:rowOff>
    </xdr:to>
    <xdr:pic>
      <xdr:nvPicPr>
        <xdr:cNvPr id="474" name="Рисунок 473">
          <a:extLst>
            <a:ext uri="{FF2B5EF4-FFF2-40B4-BE49-F238E27FC236}">
              <a16:creationId xmlns="" xmlns:a16="http://schemas.microsoft.com/office/drawing/2014/main" id="{00000000-0008-0000-0000-0000B6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528484" y="242505378"/>
          <a:ext cx="1673164" cy="1764928"/>
        </a:xfrm>
        <a:prstGeom prst="rect">
          <a:avLst/>
        </a:prstGeom>
      </xdr:spPr>
    </xdr:pic>
    <xdr:clientData/>
  </xdr:twoCellAnchor>
  <xdr:twoCellAnchor editAs="oneCell">
    <xdr:from>
      <xdr:col>3</xdr:col>
      <xdr:colOff>28015</xdr:colOff>
      <xdr:row>186</xdr:row>
      <xdr:rowOff>434227</xdr:rowOff>
    </xdr:from>
    <xdr:to>
      <xdr:col>4</xdr:col>
      <xdr:colOff>763</xdr:colOff>
      <xdr:row>186</xdr:row>
      <xdr:rowOff>1806949</xdr:rowOff>
    </xdr:to>
    <xdr:pic>
      <xdr:nvPicPr>
        <xdr:cNvPr id="475" name="Рисунок 474">
          <a:extLst>
            <a:ext uri="{FF2B5EF4-FFF2-40B4-BE49-F238E27FC236}">
              <a16:creationId xmlns="" xmlns:a16="http://schemas.microsoft.com/office/drawing/2014/main" id="{00000000-0008-0000-0000-000051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542490" y="245474377"/>
          <a:ext cx="1687248" cy="1372722"/>
        </a:xfrm>
        <a:prstGeom prst="rect">
          <a:avLst/>
        </a:prstGeom>
      </xdr:spPr>
    </xdr:pic>
    <xdr:clientData/>
  </xdr:twoCellAnchor>
  <xdr:twoCellAnchor editAs="oneCell">
    <xdr:from>
      <xdr:col>3</xdr:col>
      <xdr:colOff>42023</xdr:colOff>
      <xdr:row>187</xdr:row>
      <xdr:rowOff>378198</xdr:rowOff>
    </xdr:from>
    <xdr:to>
      <xdr:col>4</xdr:col>
      <xdr:colOff>3922</xdr:colOff>
      <xdr:row>187</xdr:row>
      <xdr:rowOff>2574938</xdr:rowOff>
    </xdr:to>
    <xdr:pic>
      <xdr:nvPicPr>
        <xdr:cNvPr id="476" name="Рисунок 475">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556498" y="248247273"/>
          <a:ext cx="1666874" cy="2196740"/>
        </a:xfrm>
        <a:prstGeom prst="rect">
          <a:avLst/>
        </a:prstGeom>
      </xdr:spPr>
    </xdr:pic>
    <xdr:clientData/>
  </xdr:twoCellAnchor>
  <xdr:twoCellAnchor editAs="oneCell">
    <xdr:from>
      <xdr:col>3</xdr:col>
      <xdr:colOff>28016</xdr:colOff>
      <xdr:row>188</xdr:row>
      <xdr:rowOff>476250</xdr:rowOff>
    </xdr:from>
    <xdr:to>
      <xdr:col>4</xdr:col>
      <xdr:colOff>527</xdr:colOff>
      <xdr:row>188</xdr:row>
      <xdr:rowOff>2227169</xdr:rowOff>
    </xdr:to>
    <xdr:pic>
      <xdr:nvPicPr>
        <xdr:cNvPr id="478" name="Рисунок 477"/>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542491" y="251174250"/>
          <a:ext cx="1598111" cy="1750919"/>
        </a:xfrm>
        <a:prstGeom prst="rect">
          <a:avLst/>
        </a:prstGeom>
      </xdr:spPr>
    </xdr:pic>
    <xdr:clientData/>
  </xdr:twoCellAnchor>
  <xdr:twoCellAnchor editAs="oneCell">
    <xdr:from>
      <xdr:col>3</xdr:col>
      <xdr:colOff>15876</xdr:colOff>
      <xdr:row>198</xdr:row>
      <xdr:rowOff>238125</xdr:rowOff>
    </xdr:from>
    <xdr:to>
      <xdr:col>4</xdr:col>
      <xdr:colOff>15875</xdr:colOff>
      <xdr:row>198</xdr:row>
      <xdr:rowOff>1587500</xdr:rowOff>
    </xdr:to>
    <xdr:pic>
      <xdr:nvPicPr>
        <xdr:cNvPr id="1030" name="Picture 6"/>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1539876" y="271589500"/>
          <a:ext cx="1254124" cy="1349375"/>
        </a:xfrm>
        <a:prstGeom prst="rect">
          <a:avLst/>
        </a:prstGeom>
        <a:noFill/>
        <a:ln w="1">
          <a:noFill/>
          <a:miter lim="800000"/>
          <a:headEnd/>
          <a:tailEnd type="none" w="med" len="med"/>
        </a:ln>
        <a:effectLst/>
      </xdr:spPr>
    </xdr:pic>
    <xdr:clientData/>
  </xdr:twoCellAnchor>
  <xdr:twoCellAnchor editAs="oneCell">
    <xdr:from>
      <xdr:col>3</xdr:col>
      <xdr:colOff>15876</xdr:colOff>
      <xdr:row>199</xdr:row>
      <xdr:rowOff>47625</xdr:rowOff>
    </xdr:from>
    <xdr:to>
      <xdr:col>3</xdr:col>
      <xdr:colOff>1222375</xdr:colOff>
      <xdr:row>199</xdr:row>
      <xdr:rowOff>1666875</xdr:rowOff>
    </xdr:to>
    <xdr:pic>
      <xdr:nvPicPr>
        <xdr:cNvPr id="1031" name="Picture 7"/>
        <xdr:cNvPicPr>
          <a:picLocks noChangeAspect="1" noChangeArrowheads="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1539876" y="273081750"/>
          <a:ext cx="1206499" cy="1619250"/>
        </a:xfrm>
        <a:prstGeom prst="rect">
          <a:avLst/>
        </a:prstGeom>
        <a:noFill/>
        <a:ln w="1">
          <a:noFill/>
          <a:miter lim="800000"/>
          <a:headEnd/>
          <a:tailEnd type="none" w="med" len="med"/>
        </a:ln>
        <a:effectLst/>
      </xdr:spPr>
    </xdr:pic>
    <xdr:clientData/>
  </xdr:twoCellAnchor>
  <xdr:twoCellAnchor>
    <xdr:from>
      <xdr:col>3</xdr:col>
      <xdr:colOff>317500</xdr:colOff>
      <xdr:row>13</xdr:row>
      <xdr:rowOff>107315</xdr:rowOff>
    </xdr:from>
    <xdr:to>
      <xdr:col>3</xdr:col>
      <xdr:colOff>1005205</xdr:colOff>
      <xdr:row>13</xdr:row>
      <xdr:rowOff>551815</xdr:rowOff>
    </xdr:to>
    <xdr:pic>
      <xdr:nvPicPr>
        <xdr:cNvPr id="405" name="image95.jpg">
          <a:extLst>
            <a:ext uri="{FF2B5EF4-FFF2-40B4-BE49-F238E27FC236}">
              <a16:creationId xmlns="" xmlns:a16="http://schemas.microsoft.com/office/drawing/2014/main" id="{00000000-0008-0000-0000-00005E010000}"/>
            </a:ext>
          </a:extLst>
        </xdr:cNvPr>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831975" y="21786215"/>
          <a:ext cx="687705" cy="444500"/>
        </a:xfrm>
        <a:prstGeom prst="rect">
          <a:avLst/>
        </a:prstGeom>
        <a:noFill/>
      </xdr:spPr>
    </xdr:pic>
    <xdr:clientData/>
  </xdr:twoCellAnchor>
  <xdr:twoCellAnchor>
    <xdr:from>
      <xdr:col>3</xdr:col>
      <xdr:colOff>125095</xdr:colOff>
      <xdr:row>13</xdr:row>
      <xdr:rowOff>656590</xdr:rowOff>
    </xdr:from>
    <xdr:to>
      <xdr:col>3</xdr:col>
      <xdr:colOff>982345</xdr:colOff>
      <xdr:row>13</xdr:row>
      <xdr:rowOff>1170940</xdr:rowOff>
    </xdr:to>
    <xdr:pic>
      <xdr:nvPicPr>
        <xdr:cNvPr id="418" name="image7.jpg">
          <a:extLst>
            <a:ext uri="{FF2B5EF4-FFF2-40B4-BE49-F238E27FC236}">
              <a16:creationId xmlns="" xmlns:a16="http://schemas.microsoft.com/office/drawing/2014/main" id="{00000000-0008-0000-0000-000067000000}"/>
            </a:ext>
          </a:extLst>
        </xdr:cNvPr>
        <xdr:cNvPicPr/>
      </xdr:nvPicPr>
      <xdr:blipFill>
        <a:blip xmlns:r="http://schemas.openxmlformats.org/officeDocument/2006/relationships" r:embed="rId2" cstate="email"/>
        <a:stretch>
          <a:fillRect/>
        </a:stretch>
      </xdr:blipFill>
      <xdr:spPr>
        <a:xfrm>
          <a:off x="1649095" y="11419840"/>
          <a:ext cx="857250" cy="514350"/>
        </a:xfrm>
        <a:prstGeom prst="rect">
          <a:avLst/>
        </a:prstGeom>
        <a:noFill/>
      </xdr:spPr>
    </xdr:pic>
    <xdr:clientData/>
  </xdr:twoCellAnchor>
  <xdr:twoCellAnchor>
    <xdr:from>
      <xdr:col>3</xdr:col>
      <xdr:colOff>145415</xdr:colOff>
      <xdr:row>13</xdr:row>
      <xdr:rowOff>52705</xdr:rowOff>
    </xdr:from>
    <xdr:to>
      <xdr:col>3</xdr:col>
      <xdr:colOff>1031240</xdr:colOff>
      <xdr:row>13</xdr:row>
      <xdr:rowOff>633730</xdr:rowOff>
    </xdr:to>
    <xdr:pic>
      <xdr:nvPicPr>
        <xdr:cNvPr id="420" name="image12.jpg">
          <a:extLst>
            <a:ext uri="{FF2B5EF4-FFF2-40B4-BE49-F238E27FC236}">
              <a16:creationId xmlns="" xmlns:a16="http://schemas.microsoft.com/office/drawing/2014/main" id="{00000000-0008-0000-0000-00007A000000}"/>
            </a:ext>
          </a:extLst>
        </xdr:cNvPr>
        <xdr:cNvPicPr/>
      </xdr:nvPicPr>
      <xdr:blipFill>
        <a:blip xmlns:r="http://schemas.openxmlformats.org/officeDocument/2006/relationships" r:embed="rId185" cstate="email"/>
        <a:stretch>
          <a:fillRect/>
        </a:stretch>
      </xdr:blipFill>
      <xdr:spPr>
        <a:xfrm>
          <a:off x="1669415" y="10815955"/>
          <a:ext cx="885825" cy="581025"/>
        </a:xfrm>
        <a:prstGeom prst="rect">
          <a:avLst/>
        </a:prstGeom>
        <a:noFill/>
      </xdr:spPr>
    </xdr:pic>
    <xdr:clientData/>
  </xdr:twoCellAnchor>
  <xdr:twoCellAnchor>
    <xdr:from>
      <xdr:col>3</xdr:col>
      <xdr:colOff>317500</xdr:colOff>
      <xdr:row>14</xdr:row>
      <xdr:rowOff>107315</xdr:rowOff>
    </xdr:from>
    <xdr:to>
      <xdr:col>3</xdr:col>
      <xdr:colOff>1005205</xdr:colOff>
      <xdr:row>14</xdr:row>
      <xdr:rowOff>551815</xdr:rowOff>
    </xdr:to>
    <xdr:pic>
      <xdr:nvPicPr>
        <xdr:cNvPr id="424" name="image95.jpg">
          <a:extLst>
            <a:ext uri="{FF2B5EF4-FFF2-40B4-BE49-F238E27FC236}">
              <a16:creationId xmlns="" xmlns:a16="http://schemas.microsoft.com/office/drawing/2014/main" id="{00000000-0008-0000-0000-00005E010000}"/>
            </a:ext>
          </a:extLst>
        </xdr:cNvPr>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831975" y="21786215"/>
          <a:ext cx="687705" cy="444500"/>
        </a:xfrm>
        <a:prstGeom prst="rect">
          <a:avLst/>
        </a:prstGeom>
        <a:noFill/>
      </xdr:spPr>
    </xdr:pic>
    <xdr:clientData/>
  </xdr:twoCellAnchor>
  <xdr:twoCellAnchor editAs="oneCell">
    <xdr:from>
      <xdr:col>3</xdr:col>
      <xdr:colOff>359410</xdr:colOff>
      <xdr:row>44</xdr:row>
      <xdr:rowOff>43180</xdr:rowOff>
    </xdr:from>
    <xdr:to>
      <xdr:col>3</xdr:col>
      <xdr:colOff>1019175</xdr:colOff>
      <xdr:row>44</xdr:row>
      <xdr:rowOff>874395</xdr:rowOff>
    </xdr:to>
    <xdr:pic>
      <xdr:nvPicPr>
        <xdr:cNvPr id="447" name="Изображение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883410" y="36412805"/>
          <a:ext cx="659765" cy="831215"/>
        </a:xfrm>
        <a:prstGeom prst="rect">
          <a:avLst/>
        </a:prstGeom>
        <a:noFill/>
        <a:ln w="9525">
          <a:noFill/>
        </a:ln>
      </xdr:spPr>
    </xdr:pic>
    <xdr:clientData/>
  </xdr:twoCellAnchor>
  <xdr:twoCellAnchor editAs="oneCell">
    <xdr:from>
      <xdr:col>3</xdr:col>
      <xdr:colOff>15876</xdr:colOff>
      <xdr:row>43</xdr:row>
      <xdr:rowOff>15876</xdr:rowOff>
    </xdr:from>
    <xdr:to>
      <xdr:col>4</xdr:col>
      <xdr:colOff>2606</xdr:colOff>
      <xdr:row>43</xdr:row>
      <xdr:rowOff>889000</xdr:rowOff>
    </xdr:to>
    <xdr:pic>
      <xdr:nvPicPr>
        <xdr:cNvPr id="7" name="Picture 1"/>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539876" y="36385501"/>
          <a:ext cx="1240855" cy="873124"/>
        </a:xfrm>
        <a:prstGeom prst="rect">
          <a:avLst/>
        </a:prstGeom>
        <a:noFill/>
        <a:ln w="1">
          <a:noFill/>
          <a:miter lim="800000"/>
          <a:headEnd/>
          <a:tailEnd type="none" w="med" len="med"/>
        </a:ln>
        <a:effectLst/>
      </xdr:spPr>
    </xdr:pic>
    <xdr:clientData/>
  </xdr:twoCellAnchor>
  <xdr:twoCellAnchor editAs="oneCell">
    <xdr:from>
      <xdr:col>3</xdr:col>
      <xdr:colOff>126067</xdr:colOff>
      <xdr:row>92</xdr:row>
      <xdr:rowOff>35767</xdr:rowOff>
    </xdr:from>
    <xdr:to>
      <xdr:col>3</xdr:col>
      <xdr:colOff>1120589</xdr:colOff>
      <xdr:row>92</xdr:row>
      <xdr:rowOff>1140591</xdr:rowOff>
    </xdr:to>
    <xdr:pic>
      <xdr:nvPicPr>
        <xdr:cNvPr id="461" name="Рисунок 460">
          <a:extLst>
            <a:ext uri="{FF2B5EF4-FFF2-40B4-BE49-F238E27FC236}">
              <a16:creationId xmlns="" xmlns:a16="http://schemas.microsoft.com/office/drawing/2014/main" id="{00000000-0008-0000-0000-0000BA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50067" y="91491642"/>
          <a:ext cx="994522" cy="1104824"/>
        </a:xfrm>
        <a:prstGeom prst="rect">
          <a:avLst/>
        </a:prstGeom>
      </xdr:spPr>
    </xdr:pic>
    <xdr:clientData/>
  </xdr:twoCellAnchor>
  <xdr:twoCellAnchor editAs="oneCell">
    <xdr:from>
      <xdr:col>3</xdr:col>
      <xdr:colOff>126067</xdr:colOff>
      <xdr:row>92</xdr:row>
      <xdr:rowOff>35767</xdr:rowOff>
    </xdr:from>
    <xdr:to>
      <xdr:col>3</xdr:col>
      <xdr:colOff>1120589</xdr:colOff>
      <xdr:row>92</xdr:row>
      <xdr:rowOff>1140591</xdr:rowOff>
    </xdr:to>
    <xdr:pic>
      <xdr:nvPicPr>
        <xdr:cNvPr id="468" name="Рисунок 467">
          <a:extLst>
            <a:ext uri="{FF2B5EF4-FFF2-40B4-BE49-F238E27FC236}">
              <a16:creationId xmlns="" xmlns:a16="http://schemas.microsoft.com/office/drawing/2014/main" id="{00000000-0008-0000-0000-0000BA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50067" y="91491642"/>
          <a:ext cx="994522" cy="1104824"/>
        </a:xfrm>
        <a:prstGeom prst="rect">
          <a:avLst/>
        </a:prstGeom>
      </xdr:spPr>
    </xdr:pic>
    <xdr:clientData/>
  </xdr:twoCellAnchor>
  <xdr:twoCellAnchor editAs="oneCell">
    <xdr:from>
      <xdr:col>3</xdr:col>
      <xdr:colOff>126067</xdr:colOff>
      <xdr:row>92</xdr:row>
      <xdr:rowOff>35767</xdr:rowOff>
    </xdr:from>
    <xdr:to>
      <xdr:col>3</xdr:col>
      <xdr:colOff>1120589</xdr:colOff>
      <xdr:row>92</xdr:row>
      <xdr:rowOff>1140591</xdr:rowOff>
    </xdr:to>
    <xdr:pic>
      <xdr:nvPicPr>
        <xdr:cNvPr id="469" name="Рисунок 468">
          <a:extLst>
            <a:ext uri="{FF2B5EF4-FFF2-40B4-BE49-F238E27FC236}">
              <a16:creationId xmlns="" xmlns:a16="http://schemas.microsoft.com/office/drawing/2014/main" id="{00000000-0008-0000-0000-0000BA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50067" y="91491642"/>
          <a:ext cx="994522" cy="1104824"/>
        </a:xfrm>
        <a:prstGeom prst="rect">
          <a:avLst/>
        </a:prstGeom>
      </xdr:spPr>
    </xdr:pic>
    <xdr:clientData/>
  </xdr:twoCellAnchor>
  <xdr:twoCellAnchor editAs="oneCell">
    <xdr:from>
      <xdr:col>3</xdr:col>
      <xdr:colOff>15875</xdr:colOff>
      <xdr:row>92</xdr:row>
      <xdr:rowOff>1063625</xdr:rowOff>
    </xdr:from>
    <xdr:to>
      <xdr:col>3</xdr:col>
      <xdr:colOff>1079501</xdr:colOff>
      <xdr:row>94</xdr:row>
      <xdr:rowOff>69224</xdr:rowOff>
    </xdr:to>
    <xdr:pic>
      <xdr:nvPicPr>
        <xdr:cNvPr id="69" name="Picture 2"/>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539875" y="92519500"/>
          <a:ext cx="1063626" cy="1323349"/>
        </a:xfrm>
        <a:prstGeom prst="rect">
          <a:avLst/>
        </a:prstGeom>
        <a:noFill/>
        <a:ln w="1">
          <a:noFill/>
          <a:miter lim="800000"/>
          <a:headEnd/>
          <a:tailEnd type="none" w="med" len="med"/>
        </a:ln>
        <a:effectLst/>
      </xdr:spPr>
    </xdr:pic>
    <xdr:clientData/>
  </xdr:twoCellAnchor>
  <xdr:twoCellAnchor editAs="oneCell">
    <xdr:from>
      <xdr:col>2</xdr:col>
      <xdr:colOff>1063626</xdr:colOff>
      <xdr:row>131</xdr:row>
      <xdr:rowOff>15874</xdr:rowOff>
    </xdr:from>
    <xdr:to>
      <xdr:col>4</xdr:col>
      <xdr:colOff>22872</xdr:colOff>
      <xdr:row>131</xdr:row>
      <xdr:rowOff>825499</xdr:rowOff>
    </xdr:to>
    <xdr:pic>
      <xdr:nvPicPr>
        <xdr:cNvPr id="73" name="Picture 3"/>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428751" y="129587624"/>
          <a:ext cx="1372246" cy="809625"/>
        </a:xfrm>
        <a:prstGeom prst="rect">
          <a:avLst/>
        </a:prstGeom>
        <a:noFill/>
        <a:ln w="1">
          <a:noFill/>
          <a:miter lim="800000"/>
          <a:headEnd/>
          <a:tailEnd type="none" w="med" len="med"/>
        </a:ln>
        <a:effectLst/>
      </xdr:spPr>
    </xdr:pic>
    <xdr:clientData/>
  </xdr:twoCellAnchor>
  <xdr:twoCellAnchor editAs="oneCell">
    <xdr:from>
      <xdr:col>2</xdr:col>
      <xdr:colOff>1143000</xdr:colOff>
      <xdr:row>79</xdr:row>
      <xdr:rowOff>95251</xdr:rowOff>
    </xdr:from>
    <xdr:to>
      <xdr:col>4</xdr:col>
      <xdr:colOff>8254</xdr:colOff>
      <xdr:row>79</xdr:row>
      <xdr:rowOff>984251</xdr:rowOff>
    </xdr:to>
    <xdr:pic>
      <xdr:nvPicPr>
        <xdr:cNvPr id="1025" name="Picture 1"/>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508125" y="77168376"/>
          <a:ext cx="1278254" cy="889000"/>
        </a:xfrm>
        <a:prstGeom prst="rect">
          <a:avLst/>
        </a:prstGeom>
        <a:noFill/>
        <a:ln w="1">
          <a:noFill/>
          <a:miter lim="800000"/>
          <a:headEnd/>
          <a:tailEnd type="none" w="med" len="med"/>
        </a:ln>
        <a:effectLst/>
      </xdr:spPr>
    </xdr:pic>
    <xdr:clientData/>
  </xdr:twoCellAnchor>
  <xdr:twoCellAnchor editAs="oneCell">
    <xdr:from>
      <xdr:col>2</xdr:col>
      <xdr:colOff>1111250</xdr:colOff>
      <xdr:row>96</xdr:row>
      <xdr:rowOff>127000</xdr:rowOff>
    </xdr:from>
    <xdr:to>
      <xdr:col>4</xdr:col>
      <xdr:colOff>82916</xdr:colOff>
      <xdr:row>96</xdr:row>
      <xdr:rowOff>1047750</xdr:rowOff>
    </xdr:to>
    <xdr:pic>
      <xdr:nvPicPr>
        <xdr:cNvPr id="15" name="Picture 2"/>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476375" y="96710500"/>
          <a:ext cx="1384666" cy="920750"/>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0"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5328501"/>
          <a:ext cx="1299450" cy="1269999"/>
        </a:xfrm>
        <a:prstGeom prst="rect">
          <a:avLst/>
        </a:prstGeom>
        <a:noFill/>
        <a:ln w="1">
          <a:noFill/>
          <a:miter lim="800000"/>
          <a:headEnd/>
          <a:tailEnd type="none" w="med" len="med"/>
        </a:ln>
        <a:effectLst/>
      </xdr:spPr>
    </xdr:pic>
    <xdr:clientData/>
  </xdr:twoCellAnchor>
  <xdr:twoCellAnchor editAs="oneCell">
    <xdr:from>
      <xdr:col>3</xdr:col>
      <xdr:colOff>57150</xdr:colOff>
      <xdr:row>100</xdr:row>
      <xdr:rowOff>95251</xdr:rowOff>
    </xdr:from>
    <xdr:to>
      <xdr:col>3</xdr:col>
      <xdr:colOff>1219200</xdr:colOff>
      <xdr:row>100</xdr:row>
      <xdr:rowOff>1737517</xdr:rowOff>
    </xdr:to>
    <xdr:pic>
      <xdr:nvPicPr>
        <xdr:cNvPr id="21" name="Picture 1"/>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1581150" y="100850701"/>
          <a:ext cx="1162050" cy="1642266"/>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65"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76"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78"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87"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88"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89"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290"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2"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3"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4"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5"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6"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7"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8"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2</xdr:col>
      <xdr:colOff>1136651</xdr:colOff>
      <xdr:row>193</xdr:row>
      <xdr:rowOff>825501</xdr:rowOff>
    </xdr:from>
    <xdr:to>
      <xdr:col>4</xdr:col>
      <xdr:colOff>16751</xdr:colOff>
      <xdr:row>193</xdr:row>
      <xdr:rowOff>2095500</xdr:rowOff>
    </xdr:to>
    <xdr:pic>
      <xdr:nvPicPr>
        <xdr:cNvPr id="369" name="Picture 3"/>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498601" y="214547451"/>
          <a:ext cx="1299450" cy="1269999"/>
        </a:xfrm>
        <a:prstGeom prst="rect">
          <a:avLst/>
        </a:prstGeom>
        <a:noFill/>
        <a:ln w="1">
          <a:noFill/>
          <a:miter lim="800000"/>
          <a:headEnd/>
          <a:tailEnd type="none" w="med" len="med"/>
        </a:ln>
        <a:effectLst/>
      </xdr:spPr>
    </xdr:pic>
    <xdr:clientData/>
  </xdr:twoCellAnchor>
  <xdr:twoCellAnchor editAs="oneCell">
    <xdr:from>
      <xdr:col>3</xdr:col>
      <xdr:colOff>1</xdr:colOff>
      <xdr:row>189</xdr:row>
      <xdr:rowOff>685801</xdr:rowOff>
    </xdr:from>
    <xdr:to>
      <xdr:col>3</xdr:col>
      <xdr:colOff>1219200</xdr:colOff>
      <xdr:row>189</xdr:row>
      <xdr:rowOff>2476500</xdr:rowOff>
    </xdr:to>
    <xdr:pic>
      <xdr:nvPicPr>
        <xdr:cNvPr id="36" name="Picture 1"/>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1524001" y="214407751"/>
          <a:ext cx="1219199" cy="1790699"/>
        </a:xfrm>
        <a:prstGeom prst="rect">
          <a:avLst/>
        </a:prstGeom>
        <a:noFill/>
        <a:ln w="1">
          <a:noFill/>
          <a:miter lim="800000"/>
          <a:headEnd/>
          <a:tailEnd type="none" w="med" len="med"/>
        </a:ln>
        <a:effectLst/>
      </xdr:spPr>
    </xdr:pic>
    <xdr:clientData/>
  </xdr:twoCellAnchor>
  <xdr:twoCellAnchor editAs="oneCell">
    <xdr:from>
      <xdr:col>3</xdr:col>
      <xdr:colOff>19050</xdr:colOff>
      <xdr:row>190</xdr:row>
      <xdr:rowOff>438150</xdr:rowOff>
    </xdr:from>
    <xdr:to>
      <xdr:col>4</xdr:col>
      <xdr:colOff>5314</xdr:colOff>
      <xdr:row>190</xdr:row>
      <xdr:rowOff>2571750</xdr:rowOff>
    </xdr:to>
    <xdr:pic>
      <xdr:nvPicPr>
        <xdr:cNvPr id="33" name="Picture 1"/>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1543050" y="214788750"/>
          <a:ext cx="1243564" cy="2133600"/>
        </a:xfrm>
        <a:prstGeom prst="rect">
          <a:avLst/>
        </a:prstGeom>
        <a:noFill/>
        <a:ln w="1">
          <a:noFill/>
          <a:miter lim="800000"/>
          <a:headEnd/>
          <a:tailEnd type="none" w="med" len="med"/>
        </a:ln>
        <a:effectLst/>
      </xdr:spPr>
    </xdr:pic>
    <xdr:clientData/>
  </xdr:twoCellAnchor>
  <xdr:twoCellAnchor editAs="oneCell">
    <xdr:from>
      <xdr:col>3</xdr:col>
      <xdr:colOff>19050</xdr:colOff>
      <xdr:row>191</xdr:row>
      <xdr:rowOff>762000</xdr:rowOff>
    </xdr:from>
    <xdr:to>
      <xdr:col>4</xdr:col>
      <xdr:colOff>19050</xdr:colOff>
      <xdr:row>191</xdr:row>
      <xdr:rowOff>2266950</xdr:rowOff>
    </xdr:to>
    <xdr:pic>
      <xdr:nvPicPr>
        <xdr:cNvPr id="38" name="Picture 1"/>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543050" y="217951050"/>
          <a:ext cx="1257300" cy="1504950"/>
        </a:xfrm>
        <a:prstGeom prst="rect">
          <a:avLst/>
        </a:prstGeom>
        <a:noFill/>
        <a:ln w="1">
          <a:noFill/>
          <a:miter lim="800000"/>
          <a:headEnd/>
          <a:tailEnd type="none" w="med" len="med"/>
        </a:ln>
        <a:effectLst/>
      </xdr:spPr>
    </xdr:pic>
    <xdr:clientData/>
  </xdr:twoCellAnchor>
  <xdr:twoCellAnchor editAs="oneCell">
    <xdr:from>
      <xdr:col>3</xdr:col>
      <xdr:colOff>57151</xdr:colOff>
      <xdr:row>192</xdr:row>
      <xdr:rowOff>990600</xdr:rowOff>
    </xdr:from>
    <xdr:to>
      <xdr:col>3</xdr:col>
      <xdr:colOff>1181101</xdr:colOff>
      <xdr:row>192</xdr:row>
      <xdr:rowOff>2078390</xdr:rowOff>
    </xdr:to>
    <xdr:pic>
      <xdr:nvPicPr>
        <xdr:cNvPr id="43" name="Picture 1"/>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1581151" y="221018100"/>
          <a:ext cx="1123950" cy="1087790"/>
        </a:xfrm>
        <a:prstGeom prst="rect">
          <a:avLst/>
        </a:prstGeom>
        <a:noFill/>
        <a:ln w="1">
          <a:noFill/>
          <a:miter lim="800000"/>
          <a:headEnd/>
          <a:tailEnd type="none" w="med" len="med"/>
        </a:ln>
        <a:effectLst/>
      </xdr:spPr>
    </xdr:pic>
    <xdr:clientData/>
  </xdr:twoCellAnchor>
  <xdr:oneCellAnchor>
    <xdr:from>
      <xdr:col>3</xdr:col>
      <xdr:colOff>146050</xdr:colOff>
      <xdr:row>153</xdr:row>
      <xdr:rowOff>45720</xdr:rowOff>
    </xdr:from>
    <xdr:ext cx="1009650" cy="913129"/>
    <xdr:pic>
      <xdr:nvPicPr>
        <xdr:cNvPr id="350" name="Изображение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670050" y="152921970"/>
          <a:ext cx="1009650" cy="913129"/>
        </a:xfrm>
        <a:prstGeom prst="rect">
          <a:avLst/>
        </a:prstGeom>
        <a:noFill/>
        <a:ln w="9525">
          <a:noFill/>
        </a:ln>
      </xdr:spPr>
    </xdr:pic>
    <xdr:clientData/>
  </xdr:oneCellAnchor>
  <xdr:twoCellAnchor editAs="oneCell">
    <xdr:from>
      <xdr:col>3</xdr:col>
      <xdr:colOff>76200</xdr:colOff>
      <xdr:row>154</xdr:row>
      <xdr:rowOff>1</xdr:rowOff>
    </xdr:from>
    <xdr:to>
      <xdr:col>3</xdr:col>
      <xdr:colOff>1066800</xdr:colOff>
      <xdr:row>155</xdr:row>
      <xdr:rowOff>264836</xdr:rowOff>
    </xdr:to>
    <xdr:pic>
      <xdr:nvPicPr>
        <xdr:cNvPr id="353" name="Рисунок 352" descr="C:\Users\Влада\Desktop\63926429.jpg"/>
        <xdr:cNvPicPr>
          <a:picLocks noChangeAspect="1" noChangeArrowheads="1"/>
        </xdr:cNvPicPr>
      </xdr:nvPicPr>
      <xdr:blipFill>
        <a:blip xmlns:r="http://schemas.openxmlformats.org/officeDocument/2006/relationships" r:embed="rId198" cstate="email">
          <a:extLst>
            <a:ext uri="{28A0092B-C50C-407E-A947-70E740481C1C}">
              <a14:useLocalDpi xmlns:a14="http://schemas.microsoft.com/office/drawing/2010/main"/>
            </a:ext>
          </a:extLst>
        </a:blip>
        <a:srcRect/>
        <a:stretch>
          <a:fillRect/>
        </a:stretch>
      </xdr:blipFill>
      <xdr:spPr bwMode="auto">
        <a:xfrm>
          <a:off x="1600200" y="152781001"/>
          <a:ext cx="990600" cy="123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819152</xdr:colOff>
      <xdr:row>99</xdr:row>
      <xdr:rowOff>1609</xdr:rowOff>
    </xdr:from>
    <xdr:to>
      <xdr:col>4</xdr:col>
      <xdr:colOff>247286</xdr:colOff>
      <xdr:row>100</xdr:row>
      <xdr:rowOff>38100</xdr:rowOff>
    </xdr:to>
    <xdr:pic>
      <xdr:nvPicPr>
        <xdr:cNvPr id="291" name="Рисунок 290" descr="C:\Users\0864~1\AppData\Local\Temp\{47CBFBAB-F438-462F-BD23-34917716B410}.tmp"/>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1181102" y="99385459"/>
          <a:ext cx="1847484" cy="1846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155575</xdr:colOff>
      <xdr:row>6</xdr:row>
      <xdr:rowOff>76200</xdr:rowOff>
    </xdr:from>
    <xdr:to>
      <xdr:col>3</xdr:col>
      <xdr:colOff>1032510</xdr:colOff>
      <xdr:row>6</xdr:row>
      <xdr:rowOff>929005</xdr:rowOff>
    </xdr:to>
    <xdr:pic>
      <xdr:nvPicPr>
        <xdr:cNvPr id="322" name="Изображение 321">
          <a:extLst>
            <a:ext uri="{FF2B5EF4-FFF2-40B4-BE49-F238E27FC236}">
              <a16:creationId xmlns="" xmlns:a16="http://schemas.microsoft.com/office/drawing/2014/main" id="{00000000-0008-0000-0100-00004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0050" y="2867025"/>
          <a:ext cx="876935" cy="852805"/>
        </a:xfrm>
        <a:prstGeom prst="rect">
          <a:avLst/>
        </a:prstGeom>
        <a:noFill/>
        <a:ln w="9525">
          <a:noFill/>
        </a:ln>
      </xdr:spPr>
    </xdr:pic>
    <xdr:clientData/>
  </xdr:twoCellAnchor>
  <xdr:twoCellAnchor editAs="oneCell">
    <xdr:from>
      <xdr:col>3</xdr:col>
      <xdr:colOff>142875</xdr:colOff>
      <xdr:row>7</xdr:row>
      <xdr:rowOff>73660</xdr:rowOff>
    </xdr:from>
    <xdr:to>
      <xdr:col>3</xdr:col>
      <xdr:colOff>995680</xdr:colOff>
      <xdr:row>7</xdr:row>
      <xdr:rowOff>916305</xdr:rowOff>
    </xdr:to>
    <xdr:pic>
      <xdr:nvPicPr>
        <xdr:cNvPr id="324" name="Изображение 323">
          <a:extLst>
            <a:ext uri="{FF2B5EF4-FFF2-40B4-BE49-F238E27FC236}">
              <a16:creationId xmlns="" xmlns:a16="http://schemas.microsoft.com/office/drawing/2014/main" id="{00000000-0008-0000-0100-000044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57350" y="3905885"/>
          <a:ext cx="852805" cy="842645"/>
        </a:xfrm>
        <a:prstGeom prst="rect">
          <a:avLst/>
        </a:prstGeom>
        <a:noFill/>
        <a:ln w="9525">
          <a:noFill/>
        </a:ln>
      </xdr:spPr>
    </xdr:pic>
    <xdr:clientData/>
  </xdr:twoCellAnchor>
  <xdr:twoCellAnchor editAs="oneCell">
    <xdr:from>
      <xdr:col>3</xdr:col>
      <xdr:colOff>129540</xdr:colOff>
      <xdr:row>8</xdr:row>
      <xdr:rowOff>88265</xdr:rowOff>
    </xdr:from>
    <xdr:to>
      <xdr:col>3</xdr:col>
      <xdr:colOff>970280</xdr:colOff>
      <xdr:row>8</xdr:row>
      <xdr:rowOff>932815</xdr:rowOff>
    </xdr:to>
    <xdr:pic>
      <xdr:nvPicPr>
        <xdr:cNvPr id="326" name="Изображение 325">
          <a:extLst>
            <a:ext uri="{FF2B5EF4-FFF2-40B4-BE49-F238E27FC236}">
              <a16:creationId xmlns="" xmlns:a16="http://schemas.microsoft.com/office/drawing/2014/main" id="{00000000-0008-0000-0100-00004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44015" y="4961890"/>
          <a:ext cx="840740" cy="844550"/>
        </a:xfrm>
        <a:prstGeom prst="rect">
          <a:avLst/>
        </a:prstGeom>
        <a:noFill/>
        <a:ln w="9525">
          <a:noFill/>
        </a:ln>
      </xdr:spPr>
    </xdr:pic>
    <xdr:clientData/>
  </xdr:twoCellAnchor>
  <xdr:twoCellAnchor editAs="oneCell">
    <xdr:from>
      <xdr:col>3</xdr:col>
      <xdr:colOff>129540</xdr:colOff>
      <xdr:row>9</xdr:row>
      <xdr:rowOff>88265</xdr:rowOff>
    </xdr:from>
    <xdr:to>
      <xdr:col>3</xdr:col>
      <xdr:colOff>992505</xdr:colOff>
      <xdr:row>9</xdr:row>
      <xdr:rowOff>928370</xdr:rowOff>
    </xdr:to>
    <xdr:pic>
      <xdr:nvPicPr>
        <xdr:cNvPr id="328" name="Изображение 327">
          <a:extLst>
            <a:ext uri="{FF2B5EF4-FFF2-40B4-BE49-F238E27FC236}">
              <a16:creationId xmlns="" xmlns:a16="http://schemas.microsoft.com/office/drawing/2014/main" id="{00000000-0008-0000-0100-000048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44015" y="6003290"/>
          <a:ext cx="862965" cy="840105"/>
        </a:xfrm>
        <a:prstGeom prst="rect">
          <a:avLst/>
        </a:prstGeom>
        <a:noFill/>
        <a:ln w="9525">
          <a:noFill/>
        </a:ln>
      </xdr:spPr>
    </xdr:pic>
    <xdr:clientData/>
  </xdr:twoCellAnchor>
  <xdr:twoCellAnchor editAs="oneCell">
    <xdr:from>
      <xdr:col>3</xdr:col>
      <xdr:colOff>143510</xdr:colOff>
      <xdr:row>10</xdr:row>
      <xdr:rowOff>59055</xdr:rowOff>
    </xdr:from>
    <xdr:to>
      <xdr:col>3</xdr:col>
      <xdr:colOff>1037590</xdr:colOff>
      <xdr:row>10</xdr:row>
      <xdr:rowOff>937260</xdr:rowOff>
    </xdr:to>
    <xdr:pic>
      <xdr:nvPicPr>
        <xdr:cNvPr id="330" name="Изображение 329">
          <a:extLst>
            <a:ext uri="{FF2B5EF4-FFF2-40B4-BE49-F238E27FC236}">
              <a16:creationId xmlns="" xmlns:a16="http://schemas.microsoft.com/office/drawing/2014/main" id="{00000000-0008-0000-0100-00004A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57985" y="7015480"/>
          <a:ext cx="894080" cy="878205"/>
        </a:xfrm>
        <a:prstGeom prst="rect">
          <a:avLst/>
        </a:prstGeom>
        <a:noFill/>
        <a:ln w="9525">
          <a:noFill/>
        </a:ln>
      </xdr:spPr>
    </xdr:pic>
    <xdr:clientData/>
  </xdr:twoCellAnchor>
  <xdr:twoCellAnchor editAs="oneCell">
    <xdr:from>
      <xdr:col>3</xdr:col>
      <xdr:colOff>170815</xdr:colOff>
      <xdr:row>11</xdr:row>
      <xdr:rowOff>77470</xdr:rowOff>
    </xdr:from>
    <xdr:to>
      <xdr:col>3</xdr:col>
      <xdr:colOff>1003935</xdr:colOff>
      <xdr:row>11</xdr:row>
      <xdr:rowOff>913130</xdr:rowOff>
    </xdr:to>
    <xdr:pic>
      <xdr:nvPicPr>
        <xdr:cNvPr id="332" name="Изображение 331">
          <a:extLst>
            <a:ext uri="{FF2B5EF4-FFF2-40B4-BE49-F238E27FC236}">
              <a16:creationId xmlns="" xmlns:a16="http://schemas.microsoft.com/office/drawing/2014/main" id="{00000000-0008-0000-0100-00004C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85290" y="8075295"/>
          <a:ext cx="833120" cy="835660"/>
        </a:xfrm>
        <a:prstGeom prst="rect">
          <a:avLst/>
        </a:prstGeom>
        <a:noFill/>
        <a:ln w="9525">
          <a:noFill/>
        </a:ln>
      </xdr:spPr>
    </xdr:pic>
    <xdr:clientData/>
  </xdr:twoCellAnchor>
  <xdr:twoCellAnchor editAs="oneCell">
    <xdr:from>
      <xdr:col>3</xdr:col>
      <xdr:colOff>141605</xdr:colOff>
      <xdr:row>12</xdr:row>
      <xdr:rowOff>110490</xdr:rowOff>
    </xdr:from>
    <xdr:to>
      <xdr:col>3</xdr:col>
      <xdr:colOff>996315</xdr:colOff>
      <xdr:row>12</xdr:row>
      <xdr:rowOff>971550</xdr:rowOff>
    </xdr:to>
    <xdr:pic>
      <xdr:nvPicPr>
        <xdr:cNvPr id="334" name="Изображение 333">
          <a:extLst>
            <a:ext uri="{FF2B5EF4-FFF2-40B4-BE49-F238E27FC236}">
              <a16:creationId xmlns="" xmlns:a16="http://schemas.microsoft.com/office/drawing/2014/main" id="{00000000-0008-0000-0100-00004E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56080" y="9149715"/>
          <a:ext cx="854710" cy="861060"/>
        </a:xfrm>
        <a:prstGeom prst="rect">
          <a:avLst/>
        </a:prstGeom>
        <a:noFill/>
        <a:ln w="9525">
          <a:noFill/>
        </a:ln>
      </xdr:spPr>
    </xdr:pic>
    <xdr:clientData/>
  </xdr:twoCellAnchor>
  <xdr:twoCellAnchor editAs="oneCell">
    <xdr:from>
      <xdr:col>3</xdr:col>
      <xdr:colOff>160020</xdr:colOff>
      <xdr:row>13</xdr:row>
      <xdr:rowOff>133350</xdr:rowOff>
    </xdr:from>
    <xdr:to>
      <xdr:col>3</xdr:col>
      <xdr:colOff>998220</xdr:colOff>
      <xdr:row>13</xdr:row>
      <xdr:rowOff>970280</xdr:rowOff>
    </xdr:to>
    <xdr:pic>
      <xdr:nvPicPr>
        <xdr:cNvPr id="336" name="Изображение 335">
          <a:extLst>
            <a:ext uri="{FF2B5EF4-FFF2-40B4-BE49-F238E27FC236}">
              <a16:creationId xmlns="" xmlns:a16="http://schemas.microsoft.com/office/drawing/2014/main" id="{00000000-0008-0000-0100-00005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74495" y="10213975"/>
          <a:ext cx="838200" cy="836930"/>
        </a:xfrm>
        <a:prstGeom prst="rect">
          <a:avLst/>
        </a:prstGeom>
        <a:noFill/>
        <a:ln w="9525">
          <a:noFill/>
        </a:ln>
      </xdr:spPr>
    </xdr:pic>
    <xdr:clientData/>
  </xdr:twoCellAnchor>
  <xdr:twoCellAnchor editAs="oneCell">
    <xdr:from>
      <xdr:col>3</xdr:col>
      <xdr:colOff>180975</xdr:colOff>
      <xdr:row>14</xdr:row>
      <xdr:rowOff>72390</xdr:rowOff>
    </xdr:from>
    <xdr:to>
      <xdr:col>3</xdr:col>
      <xdr:colOff>1065530</xdr:colOff>
      <xdr:row>14</xdr:row>
      <xdr:rowOff>952500</xdr:rowOff>
    </xdr:to>
    <xdr:pic>
      <xdr:nvPicPr>
        <xdr:cNvPr id="338" name="Изображение 337">
          <a:extLst>
            <a:ext uri="{FF2B5EF4-FFF2-40B4-BE49-F238E27FC236}">
              <a16:creationId xmlns="" xmlns:a16="http://schemas.microsoft.com/office/drawing/2014/main" id="{00000000-0008-0000-0100-000052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95450" y="11194415"/>
          <a:ext cx="884555" cy="880110"/>
        </a:xfrm>
        <a:prstGeom prst="rect">
          <a:avLst/>
        </a:prstGeom>
        <a:noFill/>
        <a:ln w="9525">
          <a:noFill/>
        </a:ln>
      </xdr:spPr>
    </xdr:pic>
    <xdr:clientData/>
  </xdr:twoCellAnchor>
  <xdr:twoCellAnchor editAs="oneCell">
    <xdr:from>
      <xdr:col>3</xdr:col>
      <xdr:colOff>159385</xdr:colOff>
      <xdr:row>15</xdr:row>
      <xdr:rowOff>78740</xdr:rowOff>
    </xdr:from>
    <xdr:to>
      <xdr:col>3</xdr:col>
      <xdr:colOff>1096645</xdr:colOff>
      <xdr:row>15</xdr:row>
      <xdr:rowOff>1023620</xdr:rowOff>
    </xdr:to>
    <xdr:pic>
      <xdr:nvPicPr>
        <xdr:cNvPr id="340" name="Изображение 339">
          <a:extLst>
            <a:ext uri="{FF2B5EF4-FFF2-40B4-BE49-F238E27FC236}">
              <a16:creationId xmlns="" xmlns:a16="http://schemas.microsoft.com/office/drawing/2014/main" id="{00000000-0008-0000-0100-00005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73860" y="12242165"/>
          <a:ext cx="937260" cy="944880"/>
        </a:xfrm>
        <a:prstGeom prst="rect">
          <a:avLst/>
        </a:prstGeom>
        <a:noFill/>
        <a:ln w="9525">
          <a:noFill/>
        </a:ln>
      </xdr:spPr>
    </xdr:pic>
    <xdr:clientData/>
  </xdr:twoCellAnchor>
  <xdr:twoCellAnchor editAs="oneCell">
    <xdr:from>
      <xdr:col>3</xdr:col>
      <xdr:colOff>167640</xdr:colOff>
      <xdr:row>16</xdr:row>
      <xdr:rowOff>56515</xdr:rowOff>
    </xdr:from>
    <xdr:to>
      <xdr:col>3</xdr:col>
      <xdr:colOff>1067435</xdr:colOff>
      <xdr:row>16</xdr:row>
      <xdr:rowOff>967740</xdr:rowOff>
    </xdr:to>
    <xdr:pic>
      <xdr:nvPicPr>
        <xdr:cNvPr id="342" name="Изображение 341">
          <a:extLst>
            <a:ext uri="{FF2B5EF4-FFF2-40B4-BE49-F238E27FC236}">
              <a16:creationId xmlns="" xmlns:a16="http://schemas.microsoft.com/office/drawing/2014/main" id="{00000000-0008-0000-0100-000056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82115" y="13261340"/>
          <a:ext cx="899795" cy="911225"/>
        </a:xfrm>
        <a:prstGeom prst="rect">
          <a:avLst/>
        </a:prstGeom>
        <a:noFill/>
        <a:ln w="9525">
          <a:noFill/>
        </a:ln>
      </xdr:spPr>
    </xdr:pic>
    <xdr:clientData/>
  </xdr:twoCellAnchor>
  <xdr:twoCellAnchor editAs="oneCell">
    <xdr:from>
      <xdr:col>3</xdr:col>
      <xdr:colOff>191135</xdr:colOff>
      <xdr:row>17</xdr:row>
      <xdr:rowOff>87630</xdr:rowOff>
    </xdr:from>
    <xdr:to>
      <xdr:col>3</xdr:col>
      <xdr:colOff>1062355</xdr:colOff>
      <xdr:row>17</xdr:row>
      <xdr:rowOff>969645</xdr:rowOff>
    </xdr:to>
    <xdr:pic>
      <xdr:nvPicPr>
        <xdr:cNvPr id="344" name="Изображение 343">
          <a:extLst>
            <a:ext uri="{FF2B5EF4-FFF2-40B4-BE49-F238E27FC236}">
              <a16:creationId xmlns="" xmlns:a16="http://schemas.microsoft.com/office/drawing/2014/main" id="{00000000-0008-0000-0100-000058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05610" y="14333855"/>
          <a:ext cx="871220" cy="882015"/>
        </a:xfrm>
        <a:prstGeom prst="rect">
          <a:avLst/>
        </a:prstGeom>
        <a:noFill/>
        <a:ln w="9525">
          <a:noFill/>
        </a:ln>
      </xdr:spPr>
    </xdr:pic>
    <xdr:clientData/>
  </xdr:twoCellAnchor>
  <xdr:twoCellAnchor editAs="oneCell">
    <xdr:from>
      <xdr:col>3</xdr:col>
      <xdr:colOff>139700</xdr:colOff>
      <xdr:row>18</xdr:row>
      <xdr:rowOff>70485</xdr:rowOff>
    </xdr:from>
    <xdr:to>
      <xdr:col>3</xdr:col>
      <xdr:colOff>1031240</xdr:colOff>
      <xdr:row>18</xdr:row>
      <xdr:rowOff>966470</xdr:rowOff>
    </xdr:to>
    <xdr:pic>
      <xdr:nvPicPr>
        <xdr:cNvPr id="346" name="Изображение 345">
          <a:extLst>
            <a:ext uri="{FF2B5EF4-FFF2-40B4-BE49-F238E27FC236}">
              <a16:creationId xmlns="" xmlns:a16="http://schemas.microsoft.com/office/drawing/2014/main" id="{00000000-0008-0000-0100-00005A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654175" y="15358110"/>
          <a:ext cx="891540" cy="895985"/>
        </a:xfrm>
        <a:prstGeom prst="rect">
          <a:avLst/>
        </a:prstGeom>
        <a:noFill/>
        <a:ln w="9525">
          <a:noFill/>
        </a:ln>
      </xdr:spPr>
    </xdr:pic>
    <xdr:clientData/>
  </xdr:twoCellAnchor>
  <xdr:twoCellAnchor editAs="oneCell">
    <xdr:from>
      <xdr:col>3</xdr:col>
      <xdr:colOff>145415</xdr:colOff>
      <xdr:row>19</xdr:row>
      <xdr:rowOff>85725</xdr:rowOff>
    </xdr:from>
    <xdr:to>
      <xdr:col>3</xdr:col>
      <xdr:colOff>1049655</xdr:colOff>
      <xdr:row>19</xdr:row>
      <xdr:rowOff>994410</xdr:rowOff>
    </xdr:to>
    <xdr:pic>
      <xdr:nvPicPr>
        <xdr:cNvPr id="348" name="Изображение 347">
          <a:extLst>
            <a:ext uri="{FF2B5EF4-FFF2-40B4-BE49-F238E27FC236}">
              <a16:creationId xmlns="" xmlns:a16="http://schemas.microsoft.com/office/drawing/2014/main" id="{00000000-0008-0000-0100-00005C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659890" y="16414750"/>
          <a:ext cx="904240" cy="908685"/>
        </a:xfrm>
        <a:prstGeom prst="rect">
          <a:avLst/>
        </a:prstGeom>
        <a:noFill/>
        <a:ln w="9525">
          <a:noFill/>
        </a:ln>
      </xdr:spPr>
    </xdr:pic>
    <xdr:clientData/>
  </xdr:twoCellAnchor>
  <xdr:twoCellAnchor editAs="oneCell">
    <xdr:from>
      <xdr:col>3</xdr:col>
      <xdr:colOff>128270</xdr:colOff>
      <xdr:row>20</xdr:row>
      <xdr:rowOff>59055</xdr:rowOff>
    </xdr:from>
    <xdr:to>
      <xdr:col>3</xdr:col>
      <xdr:colOff>1066800</xdr:colOff>
      <xdr:row>20</xdr:row>
      <xdr:rowOff>1001395</xdr:rowOff>
    </xdr:to>
    <xdr:pic>
      <xdr:nvPicPr>
        <xdr:cNvPr id="350" name="Изображение 349">
          <a:extLst>
            <a:ext uri="{FF2B5EF4-FFF2-40B4-BE49-F238E27FC236}">
              <a16:creationId xmlns="" xmlns:a16="http://schemas.microsoft.com/office/drawing/2014/main" id="{00000000-0008-0000-0100-00005E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642745" y="17429480"/>
          <a:ext cx="938530" cy="942340"/>
        </a:xfrm>
        <a:prstGeom prst="rect">
          <a:avLst/>
        </a:prstGeom>
        <a:noFill/>
        <a:ln w="9525">
          <a:noFill/>
        </a:ln>
      </xdr:spPr>
    </xdr:pic>
    <xdr:clientData/>
  </xdr:twoCellAnchor>
  <xdr:twoCellAnchor editAs="oneCell">
    <xdr:from>
      <xdr:col>3</xdr:col>
      <xdr:colOff>166370</xdr:colOff>
      <xdr:row>21</xdr:row>
      <xdr:rowOff>71120</xdr:rowOff>
    </xdr:from>
    <xdr:to>
      <xdr:col>3</xdr:col>
      <xdr:colOff>1047115</xdr:colOff>
      <xdr:row>21</xdr:row>
      <xdr:rowOff>970915</xdr:rowOff>
    </xdr:to>
    <xdr:pic>
      <xdr:nvPicPr>
        <xdr:cNvPr id="352" name="Изображение 351">
          <a:extLst>
            <a:ext uri="{FF2B5EF4-FFF2-40B4-BE49-F238E27FC236}">
              <a16:creationId xmlns="" xmlns:a16="http://schemas.microsoft.com/office/drawing/2014/main" id="{00000000-0008-0000-0100-000060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680845" y="18482945"/>
          <a:ext cx="880745" cy="899795"/>
        </a:xfrm>
        <a:prstGeom prst="rect">
          <a:avLst/>
        </a:prstGeom>
        <a:noFill/>
        <a:ln w="9525">
          <a:noFill/>
        </a:ln>
      </xdr:spPr>
    </xdr:pic>
    <xdr:clientData/>
  </xdr:twoCellAnchor>
  <xdr:twoCellAnchor editAs="oneCell">
    <xdr:from>
      <xdr:col>3</xdr:col>
      <xdr:colOff>153035</xdr:colOff>
      <xdr:row>22</xdr:row>
      <xdr:rowOff>70485</xdr:rowOff>
    </xdr:from>
    <xdr:to>
      <xdr:col>3</xdr:col>
      <xdr:colOff>1058545</xdr:colOff>
      <xdr:row>22</xdr:row>
      <xdr:rowOff>984250</xdr:rowOff>
    </xdr:to>
    <xdr:pic>
      <xdr:nvPicPr>
        <xdr:cNvPr id="354" name="Изображение 353">
          <a:extLst>
            <a:ext uri="{FF2B5EF4-FFF2-40B4-BE49-F238E27FC236}">
              <a16:creationId xmlns="" xmlns:a16="http://schemas.microsoft.com/office/drawing/2014/main" id="{00000000-0008-0000-0100-000062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667510" y="19523710"/>
          <a:ext cx="905510" cy="913765"/>
        </a:xfrm>
        <a:prstGeom prst="rect">
          <a:avLst/>
        </a:prstGeom>
        <a:noFill/>
        <a:ln w="9525">
          <a:noFill/>
        </a:ln>
      </xdr:spPr>
    </xdr:pic>
    <xdr:clientData/>
  </xdr:twoCellAnchor>
  <xdr:twoCellAnchor editAs="oneCell">
    <xdr:from>
      <xdr:col>3</xdr:col>
      <xdr:colOff>142875</xdr:colOff>
      <xdr:row>23</xdr:row>
      <xdr:rowOff>84455</xdr:rowOff>
    </xdr:from>
    <xdr:to>
      <xdr:col>3</xdr:col>
      <xdr:colOff>1019810</xdr:colOff>
      <xdr:row>23</xdr:row>
      <xdr:rowOff>965835</xdr:rowOff>
    </xdr:to>
    <xdr:pic>
      <xdr:nvPicPr>
        <xdr:cNvPr id="356" name="Изображение 355">
          <a:extLst>
            <a:ext uri="{FF2B5EF4-FFF2-40B4-BE49-F238E27FC236}">
              <a16:creationId xmlns="" xmlns:a16="http://schemas.microsoft.com/office/drawing/2014/main" id="{00000000-0008-0000-0100-000064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57350" y="20579080"/>
          <a:ext cx="876935" cy="881380"/>
        </a:xfrm>
        <a:prstGeom prst="rect">
          <a:avLst/>
        </a:prstGeom>
        <a:noFill/>
        <a:ln w="9525">
          <a:noFill/>
        </a:ln>
      </xdr:spPr>
    </xdr:pic>
    <xdr:clientData/>
  </xdr:twoCellAnchor>
  <xdr:twoCellAnchor editAs="oneCell">
    <xdr:from>
      <xdr:col>3</xdr:col>
      <xdr:colOff>127635</xdr:colOff>
      <xdr:row>24</xdr:row>
      <xdr:rowOff>64770</xdr:rowOff>
    </xdr:from>
    <xdr:to>
      <xdr:col>3</xdr:col>
      <xdr:colOff>1029970</xdr:colOff>
      <xdr:row>24</xdr:row>
      <xdr:rowOff>964565</xdr:rowOff>
    </xdr:to>
    <xdr:pic>
      <xdr:nvPicPr>
        <xdr:cNvPr id="358" name="Изображение 357">
          <a:extLst>
            <a:ext uri="{FF2B5EF4-FFF2-40B4-BE49-F238E27FC236}">
              <a16:creationId xmlns="" xmlns:a16="http://schemas.microsoft.com/office/drawing/2014/main" id="{00000000-0008-0000-0100-000066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42110" y="21600795"/>
          <a:ext cx="902335" cy="899795"/>
        </a:xfrm>
        <a:prstGeom prst="rect">
          <a:avLst/>
        </a:prstGeom>
        <a:noFill/>
        <a:ln w="9525">
          <a:noFill/>
        </a:ln>
      </xdr:spPr>
    </xdr:pic>
    <xdr:clientData/>
  </xdr:twoCellAnchor>
  <xdr:twoCellAnchor editAs="oneCell">
    <xdr:from>
      <xdr:col>3</xdr:col>
      <xdr:colOff>135255</xdr:colOff>
      <xdr:row>25</xdr:row>
      <xdr:rowOff>58420</xdr:rowOff>
    </xdr:from>
    <xdr:to>
      <xdr:col>3</xdr:col>
      <xdr:colOff>1045210</xdr:colOff>
      <xdr:row>25</xdr:row>
      <xdr:rowOff>979170</xdr:rowOff>
    </xdr:to>
    <xdr:pic>
      <xdr:nvPicPr>
        <xdr:cNvPr id="360" name="Изображение 359">
          <a:extLst>
            <a:ext uri="{FF2B5EF4-FFF2-40B4-BE49-F238E27FC236}">
              <a16:creationId xmlns="" xmlns:a16="http://schemas.microsoft.com/office/drawing/2014/main" id="{00000000-0008-0000-0100-000068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649730" y="22635845"/>
          <a:ext cx="909955" cy="920750"/>
        </a:xfrm>
        <a:prstGeom prst="rect">
          <a:avLst/>
        </a:prstGeom>
        <a:noFill/>
        <a:ln w="9525">
          <a:noFill/>
        </a:ln>
      </xdr:spPr>
    </xdr:pic>
    <xdr:clientData/>
  </xdr:twoCellAnchor>
  <xdr:twoCellAnchor editAs="oneCell">
    <xdr:from>
      <xdr:col>3</xdr:col>
      <xdr:colOff>158750</xdr:colOff>
      <xdr:row>26</xdr:row>
      <xdr:rowOff>63500</xdr:rowOff>
    </xdr:from>
    <xdr:to>
      <xdr:col>3</xdr:col>
      <xdr:colOff>1067435</xdr:colOff>
      <xdr:row>26</xdr:row>
      <xdr:rowOff>976630</xdr:rowOff>
    </xdr:to>
    <xdr:pic>
      <xdr:nvPicPr>
        <xdr:cNvPr id="362" name="Изображение 361">
          <a:extLst>
            <a:ext uri="{FF2B5EF4-FFF2-40B4-BE49-F238E27FC236}">
              <a16:creationId xmlns="" xmlns:a16="http://schemas.microsoft.com/office/drawing/2014/main" id="{00000000-0008-0000-0100-00006A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673225" y="23682325"/>
          <a:ext cx="908685" cy="913130"/>
        </a:xfrm>
        <a:prstGeom prst="rect">
          <a:avLst/>
        </a:prstGeom>
        <a:noFill/>
        <a:ln w="9525">
          <a:noFill/>
        </a:ln>
      </xdr:spPr>
    </xdr:pic>
    <xdr:clientData/>
  </xdr:twoCellAnchor>
  <xdr:twoCellAnchor editAs="oneCell">
    <xdr:from>
      <xdr:col>3</xdr:col>
      <xdr:colOff>154940</xdr:colOff>
      <xdr:row>27</xdr:row>
      <xdr:rowOff>73025</xdr:rowOff>
    </xdr:from>
    <xdr:to>
      <xdr:col>3</xdr:col>
      <xdr:colOff>1007110</xdr:colOff>
      <xdr:row>27</xdr:row>
      <xdr:rowOff>938530</xdr:rowOff>
    </xdr:to>
    <xdr:pic>
      <xdr:nvPicPr>
        <xdr:cNvPr id="364" name="Изображение 363">
          <a:extLst>
            <a:ext uri="{FF2B5EF4-FFF2-40B4-BE49-F238E27FC236}">
              <a16:creationId xmlns="" xmlns:a16="http://schemas.microsoft.com/office/drawing/2014/main" id="{00000000-0008-0000-0100-00006C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669415" y="24733250"/>
          <a:ext cx="852170" cy="865505"/>
        </a:xfrm>
        <a:prstGeom prst="rect">
          <a:avLst/>
        </a:prstGeom>
        <a:noFill/>
        <a:ln w="9525">
          <a:noFill/>
        </a:ln>
      </xdr:spPr>
    </xdr:pic>
    <xdr:clientData/>
  </xdr:twoCellAnchor>
  <xdr:twoCellAnchor editAs="oneCell">
    <xdr:from>
      <xdr:col>3</xdr:col>
      <xdr:colOff>173990</xdr:colOff>
      <xdr:row>28</xdr:row>
      <xdr:rowOff>61595</xdr:rowOff>
    </xdr:from>
    <xdr:to>
      <xdr:col>3</xdr:col>
      <xdr:colOff>1038860</xdr:colOff>
      <xdr:row>28</xdr:row>
      <xdr:rowOff>927735</xdr:rowOff>
    </xdr:to>
    <xdr:pic>
      <xdr:nvPicPr>
        <xdr:cNvPr id="366" name="Изображение 365">
          <a:extLst>
            <a:ext uri="{FF2B5EF4-FFF2-40B4-BE49-F238E27FC236}">
              <a16:creationId xmlns="" xmlns:a16="http://schemas.microsoft.com/office/drawing/2014/main" id="{00000000-0008-0000-0100-00006E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88465" y="25763220"/>
          <a:ext cx="864870" cy="866140"/>
        </a:xfrm>
        <a:prstGeom prst="rect">
          <a:avLst/>
        </a:prstGeom>
        <a:noFill/>
        <a:ln w="9525">
          <a:noFill/>
        </a:ln>
      </xdr:spPr>
    </xdr:pic>
    <xdr:clientData/>
  </xdr:twoCellAnchor>
  <xdr:twoCellAnchor editAs="oneCell">
    <xdr:from>
      <xdr:col>3</xdr:col>
      <xdr:colOff>168275</xdr:colOff>
      <xdr:row>29</xdr:row>
      <xdr:rowOff>45720</xdr:rowOff>
    </xdr:from>
    <xdr:to>
      <xdr:col>3</xdr:col>
      <xdr:colOff>1080135</xdr:colOff>
      <xdr:row>29</xdr:row>
      <xdr:rowOff>962025</xdr:rowOff>
    </xdr:to>
    <xdr:pic>
      <xdr:nvPicPr>
        <xdr:cNvPr id="368" name="Изображение 367">
          <a:extLst>
            <a:ext uri="{FF2B5EF4-FFF2-40B4-BE49-F238E27FC236}">
              <a16:creationId xmlns="" xmlns:a16="http://schemas.microsoft.com/office/drawing/2014/main" id="{00000000-0008-0000-0100-00007001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82750" y="26788745"/>
          <a:ext cx="911860" cy="916305"/>
        </a:xfrm>
        <a:prstGeom prst="rect">
          <a:avLst/>
        </a:prstGeom>
        <a:noFill/>
        <a:ln w="9525">
          <a:noFill/>
        </a:ln>
      </xdr:spPr>
    </xdr:pic>
    <xdr:clientData/>
  </xdr:twoCellAnchor>
  <xdr:twoCellAnchor editAs="oneCell">
    <xdr:from>
      <xdr:col>3</xdr:col>
      <xdr:colOff>160655</xdr:colOff>
      <xdr:row>30</xdr:row>
      <xdr:rowOff>51435</xdr:rowOff>
    </xdr:from>
    <xdr:to>
      <xdr:col>3</xdr:col>
      <xdr:colOff>1101090</xdr:colOff>
      <xdr:row>30</xdr:row>
      <xdr:rowOff>985520</xdr:rowOff>
    </xdr:to>
    <xdr:pic>
      <xdr:nvPicPr>
        <xdr:cNvPr id="370" name="Изображение 369">
          <a:extLst>
            <a:ext uri="{FF2B5EF4-FFF2-40B4-BE49-F238E27FC236}">
              <a16:creationId xmlns="" xmlns:a16="http://schemas.microsoft.com/office/drawing/2014/main" id="{00000000-0008-0000-0100-000072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675130" y="27835860"/>
          <a:ext cx="940435" cy="934085"/>
        </a:xfrm>
        <a:prstGeom prst="rect">
          <a:avLst/>
        </a:prstGeom>
        <a:noFill/>
        <a:ln w="9525">
          <a:noFill/>
        </a:ln>
      </xdr:spPr>
    </xdr:pic>
    <xdr:clientData/>
  </xdr:twoCellAnchor>
  <xdr:twoCellAnchor editAs="oneCell">
    <xdr:from>
      <xdr:col>3</xdr:col>
      <xdr:colOff>172085</xdr:colOff>
      <xdr:row>31</xdr:row>
      <xdr:rowOff>102235</xdr:rowOff>
    </xdr:from>
    <xdr:to>
      <xdr:col>3</xdr:col>
      <xdr:colOff>1049020</xdr:colOff>
      <xdr:row>31</xdr:row>
      <xdr:rowOff>973455</xdr:rowOff>
    </xdr:to>
    <xdr:pic>
      <xdr:nvPicPr>
        <xdr:cNvPr id="372" name="Изображение 371">
          <a:extLst>
            <a:ext uri="{FF2B5EF4-FFF2-40B4-BE49-F238E27FC236}">
              <a16:creationId xmlns="" xmlns:a16="http://schemas.microsoft.com/office/drawing/2014/main" id="{00000000-0008-0000-0100-000074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686560" y="28928060"/>
          <a:ext cx="876935" cy="871220"/>
        </a:xfrm>
        <a:prstGeom prst="rect">
          <a:avLst/>
        </a:prstGeom>
        <a:noFill/>
        <a:ln w="9525">
          <a:noFill/>
        </a:ln>
      </xdr:spPr>
    </xdr:pic>
    <xdr:clientData/>
  </xdr:twoCellAnchor>
  <xdr:twoCellAnchor editAs="oneCell">
    <xdr:from>
      <xdr:col>3</xdr:col>
      <xdr:colOff>157480</xdr:colOff>
      <xdr:row>32</xdr:row>
      <xdr:rowOff>60960</xdr:rowOff>
    </xdr:from>
    <xdr:to>
      <xdr:col>3</xdr:col>
      <xdr:colOff>1097915</xdr:colOff>
      <xdr:row>32</xdr:row>
      <xdr:rowOff>984885</xdr:rowOff>
    </xdr:to>
    <xdr:pic>
      <xdr:nvPicPr>
        <xdr:cNvPr id="374" name="Изображение 373">
          <a:extLst>
            <a:ext uri="{FF2B5EF4-FFF2-40B4-BE49-F238E27FC236}">
              <a16:creationId xmlns="" xmlns:a16="http://schemas.microsoft.com/office/drawing/2014/main" id="{00000000-0008-0000-0100-000076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671955" y="29928185"/>
          <a:ext cx="940435" cy="923925"/>
        </a:xfrm>
        <a:prstGeom prst="rect">
          <a:avLst/>
        </a:prstGeom>
        <a:noFill/>
        <a:ln w="9525">
          <a:noFill/>
        </a:ln>
      </xdr:spPr>
    </xdr:pic>
    <xdr:clientData/>
  </xdr:twoCellAnchor>
  <xdr:twoCellAnchor editAs="oneCell">
    <xdr:from>
      <xdr:col>3</xdr:col>
      <xdr:colOff>156845</xdr:colOff>
      <xdr:row>33</xdr:row>
      <xdr:rowOff>64770</xdr:rowOff>
    </xdr:from>
    <xdr:to>
      <xdr:col>3</xdr:col>
      <xdr:colOff>1068070</xdr:colOff>
      <xdr:row>33</xdr:row>
      <xdr:rowOff>974725</xdr:rowOff>
    </xdr:to>
    <xdr:pic>
      <xdr:nvPicPr>
        <xdr:cNvPr id="376" name="Изображение 375">
          <a:extLst>
            <a:ext uri="{FF2B5EF4-FFF2-40B4-BE49-F238E27FC236}">
              <a16:creationId xmlns="" xmlns:a16="http://schemas.microsoft.com/office/drawing/2014/main" id="{00000000-0008-0000-0100-000078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671320" y="30973395"/>
          <a:ext cx="911225" cy="909955"/>
        </a:xfrm>
        <a:prstGeom prst="rect">
          <a:avLst/>
        </a:prstGeom>
        <a:noFill/>
        <a:ln w="9525">
          <a:noFill/>
        </a:ln>
      </xdr:spPr>
    </xdr:pic>
    <xdr:clientData/>
  </xdr:twoCellAnchor>
  <xdr:twoCellAnchor editAs="oneCell">
    <xdr:from>
      <xdr:col>3</xdr:col>
      <xdr:colOff>184785</xdr:colOff>
      <xdr:row>34</xdr:row>
      <xdr:rowOff>59690</xdr:rowOff>
    </xdr:from>
    <xdr:to>
      <xdr:col>3</xdr:col>
      <xdr:colOff>1080135</xdr:colOff>
      <xdr:row>34</xdr:row>
      <xdr:rowOff>932815</xdr:rowOff>
    </xdr:to>
    <xdr:pic>
      <xdr:nvPicPr>
        <xdr:cNvPr id="378" name="Изображение 377">
          <a:extLst>
            <a:ext uri="{FF2B5EF4-FFF2-40B4-BE49-F238E27FC236}">
              <a16:creationId xmlns="" xmlns:a16="http://schemas.microsoft.com/office/drawing/2014/main" id="{00000000-0008-0000-0100-00007A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699260" y="32009715"/>
          <a:ext cx="895350" cy="873125"/>
        </a:xfrm>
        <a:prstGeom prst="rect">
          <a:avLst/>
        </a:prstGeom>
        <a:noFill/>
        <a:ln w="9525">
          <a:noFill/>
        </a:ln>
      </xdr:spPr>
    </xdr:pic>
    <xdr:clientData/>
  </xdr:twoCellAnchor>
  <xdr:twoCellAnchor editAs="oneCell">
    <xdr:from>
      <xdr:col>3</xdr:col>
      <xdr:colOff>184150</xdr:colOff>
      <xdr:row>35</xdr:row>
      <xdr:rowOff>54610</xdr:rowOff>
    </xdr:from>
    <xdr:to>
      <xdr:col>3</xdr:col>
      <xdr:colOff>1136650</xdr:colOff>
      <xdr:row>35</xdr:row>
      <xdr:rowOff>1001395</xdr:rowOff>
    </xdr:to>
    <xdr:pic>
      <xdr:nvPicPr>
        <xdr:cNvPr id="380" name="Изображение 379">
          <a:extLst>
            <a:ext uri="{FF2B5EF4-FFF2-40B4-BE49-F238E27FC236}">
              <a16:creationId xmlns="" xmlns:a16="http://schemas.microsoft.com/office/drawing/2014/main" id="{00000000-0008-0000-0100-00007C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698625" y="33046035"/>
          <a:ext cx="952500" cy="946785"/>
        </a:xfrm>
        <a:prstGeom prst="rect">
          <a:avLst/>
        </a:prstGeom>
        <a:noFill/>
        <a:ln w="9525">
          <a:noFill/>
        </a:ln>
      </xdr:spPr>
    </xdr:pic>
    <xdr:clientData/>
  </xdr:twoCellAnchor>
  <xdr:twoCellAnchor editAs="oneCell">
    <xdr:from>
      <xdr:col>3</xdr:col>
      <xdr:colOff>213360</xdr:colOff>
      <xdr:row>36</xdr:row>
      <xdr:rowOff>39370</xdr:rowOff>
    </xdr:from>
    <xdr:to>
      <xdr:col>3</xdr:col>
      <xdr:colOff>1125220</xdr:colOff>
      <xdr:row>36</xdr:row>
      <xdr:rowOff>971550</xdr:rowOff>
    </xdr:to>
    <xdr:pic>
      <xdr:nvPicPr>
        <xdr:cNvPr id="382" name="Изображение 381">
          <a:extLst>
            <a:ext uri="{FF2B5EF4-FFF2-40B4-BE49-F238E27FC236}">
              <a16:creationId xmlns="" xmlns:a16="http://schemas.microsoft.com/office/drawing/2014/main" id="{00000000-0008-0000-0100-00007E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27835" y="34072195"/>
          <a:ext cx="911860" cy="932180"/>
        </a:xfrm>
        <a:prstGeom prst="rect">
          <a:avLst/>
        </a:prstGeom>
        <a:noFill/>
        <a:ln w="9525">
          <a:noFill/>
        </a:ln>
      </xdr:spPr>
    </xdr:pic>
    <xdr:clientData/>
  </xdr:twoCellAnchor>
  <xdr:twoCellAnchor editAs="oneCell">
    <xdr:from>
      <xdr:col>3</xdr:col>
      <xdr:colOff>153035</xdr:colOff>
      <xdr:row>37</xdr:row>
      <xdr:rowOff>59055</xdr:rowOff>
    </xdr:from>
    <xdr:to>
      <xdr:col>3</xdr:col>
      <xdr:colOff>1062990</xdr:colOff>
      <xdr:row>37</xdr:row>
      <xdr:rowOff>970280</xdr:rowOff>
    </xdr:to>
    <xdr:pic>
      <xdr:nvPicPr>
        <xdr:cNvPr id="384" name="Изображение 383">
          <a:extLst>
            <a:ext uri="{FF2B5EF4-FFF2-40B4-BE49-F238E27FC236}">
              <a16:creationId xmlns="" xmlns:a16="http://schemas.microsoft.com/office/drawing/2014/main" id="{00000000-0008-0000-0100-000080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667510" y="35133280"/>
          <a:ext cx="909955" cy="911225"/>
        </a:xfrm>
        <a:prstGeom prst="rect">
          <a:avLst/>
        </a:prstGeom>
        <a:noFill/>
        <a:ln w="9525">
          <a:noFill/>
        </a:ln>
      </xdr:spPr>
    </xdr:pic>
    <xdr:clientData/>
  </xdr:twoCellAnchor>
  <xdr:twoCellAnchor editAs="oneCell">
    <xdr:from>
      <xdr:col>3</xdr:col>
      <xdr:colOff>171450</xdr:colOff>
      <xdr:row>38</xdr:row>
      <xdr:rowOff>73025</xdr:rowOff>
    </xdr:from>
    <xdr:to>
      <xdr:col>3</xdr:col>
      <xdr:colOff>1066165</xdr:colOff>
      <xdr:row>38</xdr:row>
      <xdr:rowOff>969010</xdr:rowOff>
    </xdr:to>
    <xdr:pic>
      <xdr:nvPicPr>
        <xdr:cNvPr id="386" name="Изображение 385">
          <a:extLst>
            <a:ext uri="{FF2B5EF4-FFF2-40B4-BE49-F238E27FC236}">
              <a16:creationId xmlns="" xmlns:a16="http://schemas.microsoft.com/office/drawing/2014/main" id="{00000000-0008-0000-0100-000082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685925" y="36188650"/>
          <a:ext cx="894715" cy="895985"/>
        </a:xfrm>
        <a:prstGeom prst="rect">
          <a:avLst/>
        </a:prstGeom>
        <a:noFill/>
        <a:ln w="9525">
          <a:noFill/>
        </a:ln>
      </xdr:spPr>
    </xdr:pic>
    <xdr:clientData/>
  </xdr:twoCellAnchor>
  <xdr:twoCellAnchor editAs="oneCell">
    <xdr:from>
      <xdr:col>3</xdr:col>
      <xdr:colOff>129540</xdr:colOff>
      <xdr:row>39</xdr:row>
      <xdr:rowOff>43815</xdr:rowOff>
    </xdr:from>
    <xdr:to>
      <xdr:col>3</xdr:col>
      <xdr:colOff>1078865</xdr:colOff>
      <xdr:row>39</xdr:row>
      <xdr:rowOff>1014730</xdr:rowOff>
    </xdr:to>
    <xdr:pic>
      <xdr:nvPicPr>
        <xdr:cNvPr id="388" name="Изображение 387">
          <a:extLst>
            <a:ext uri="{FF2B5EF4-FFF2-40B4-BE49-F238E27FC236}">
              <a16:creationId xmlns="" xmlns:a16="http://schemas.microsoft.com/office/drawing/2014/main" id="{00000000-0008-0000-0100-000084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644015" y="37200840"/>
          <a:ext cx="949325" cy="970915"/>
        </a:xfrm>
        <a:prstGeom prst="rect">
          <a:avLst/>
        </a:prstGeom>
        <a:noFill/>
        <a:ln w="9525">
          <a:noFill/>
        </a:ln>
      </xdr:spPr>
    </xdr:pic>
    <xdr:clientData/>
  </xdr:twoCellAnchor>
  <xdr:twoCellAnchor editAs="oneCell">
    <xdr:from>
      <xdr:col>3</xdr:col>
      <xdr:colOff>150495</xdr:colOff>
      <xdr:row>40</xdr:row>
      <xdr:rowOff>53340</xdr:rowOff>
    </xdr:from>
    <xdr:to>
      <xdr:col>3</xdr:col>
      <xdr:colOff>1073150</xdr:colOff>
      <xdr:row>40</xdr:row>
      <xdr:rowOff>985520</xdr:rowOff>
    </xdr:to>
    <xdr:pic>
      <xdr:nvPicPr>
        <xdr:cNvPr id="390" name="Изображение 389">
          <a:extLst>
            <a:ext uri="{FF2B5EF4-FFF2-40B4-BE49-F238E27FC236}">
              <a16:creationId xmlns="" xmlns:a16="http://schemas.microsoft.com/office/drawing/2014/main" id="{00000000-0008-0000-0100-000086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64970" y="38251765"/>
          <a:ext cx="922655" cy="932180"/>
        </a:xfrm>
        <a:prstGeom prst="rect">
          <a:avLst/>
        </a:prstGeom>
        <a:noFill/>
        <a:ln w="9525">
          <a:noFill/>
        </a:ln>
      </xdr:spPr>
    </xdr:pic>
    <xdr:clientData/>
  </xdr:twoCellAnchor>
  <xdr:twoCellAnchor editAs="oneCell">
    <xdr:from>
      <xdr:col>3</xdr:col>
      <xdr:colOff>151765</xdr:colOff>
      <xdr:row>41</xdr:row>
      <xdr:rowOff>58420</xdr:rowOff>
    </xdr:from>
    <xdr:to>
      <xdr:col>3</xdr:col>
      <xdr:colOff>1072515</xdr:colOff>
      <xdr:row>41</xdr:row>
      <xdr:rowOff>977900</xdr:rowOff>
    </xdr:to>
    <xdr:pic>
      <xdr:nvPicPr>
        <xdr:cNvPr id="392" name="Изображение 391">
          <a:extLst>
            <a:ext uri="{FF2B5EF4-FFF2-40B4-BE49-F238E27FC236}">
              <a16:creationId xmlns="" xmlns:a16="http://schemas.microsoft.com/office/drawing/2014/main" id="{00000000-0008-0000-0100-000088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666240" y="39298245"/>
          <a:ext cx="920750" cy="919480"/>
        </a:xfrm>
        <a:prstGeom prst="rect">
          <a:avLst/>
        </a:prstGeom>
        <a:noFill/>
        <a:ln w="9525">
          <a:noFill/>
        </a:ln>
      </xdr:spPr>
    </xdr:pic>
    <xdr:clientData/>
  </xdr:twoCellAnchor>
  <xdr:twoCellAnchor editAs="oneCell">
    <xdr:from>
      <xdr:col>3</xdr:col>
      <xdr:colOff>163195</xdr:colOff>
      <xdr:row>42</xdr:row>
      <xdr:rowOff>58420</xdr:rowOff>
    </xdr:from>
    <xdr:to>
      <xdr:col>3</xdr:col>
      <xdr:colOff>1059815</xdr:colOff>
      <xdr:row>42</xdr:row>
      <xdr:rowOff>968375</xdr:rowOff>
    </xdr:to>
    <xdr:pic>
      <xdr:nvPicPr>
        <xdr:cNvPr id="394" name="Изображение 393">
          <a:extLst>
            <a:ext uri="{FF2B5EF4-FFF2-40B4-BE49-F238E27FC236}">
              <a16:creationId xmlns="" xmlns:a16="http://schemas.microsoft.com/office/drawing/2014/main" id="{00000000-0008-0000-0100-00008A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677670" y="40339645"/>
          <a:ext cx="896620" cy="909955"/>
        </a:xfrm>
        <a:prstGeom prst="rect">
          <a:avLst/>
        </a:prstGeom>
        <a:noFill/>
        <a:ln w="9525">
          <a:noFill/>
        </a:ln>
      </xdr:spPr>
    </xdr:pic>
    <xdr:clientData/>
  </xdr:twoCellAnchor>
  <xdr:twoCellAnchor editAs="oneCell">
    <xdr:from>
      <xdr:col>3</xdr:col>
      <xdr:colOff>140335</xdr:colOff>
      <xdr:row>43</xdr:row>
      <xdr:rowOff>55880</xdr:rowOff>
    </xdr:from>
    <xdr:to>
      <xdr:col>3</xdr:col>
      <xdr:colOff>1054735</xdr:colOff>
      <xdr:row>43</xdr:row>
      <xdr:rowOff>979805</xdr:rowOff>
    </xdr:to>
    <xdr:pic>
      <xdr:nvPicPr>
        <xdr:cNvPr id="396" name="Изображение 395">
          <a:extLst>
            <a:ext uri="{FF2B5EF4-FFF2-40B4-BE49-F238E27FC236}">
              <a16:creationId xmlns="" xmlns:a16="http://schemas.microsoft.com/office/drawing/2014/main" id="{00000000-0008-0000-0100-00008C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654810" y="41378505"/>
          <a:ext cx="914400" cy="923925"/>
        </a:xfrm>
        <a:prstGeom prst="rect">
          <a:avLst/>
        </a:prstGeom>
        <a:noFill/>
        <a:ln w="9525">
          <a:noFill/>
        </a:ln>
      </xdr:spPr>
    </xdr:pic>
    <xdr:clientData/>
  </xdr:twoCellAnchor>
  <xdr:twoCellAnchor editAs="oneCell">
    <xdr:from>
      <xdr:col>3</xdr:col>
      <xdr:colOff>142240</xdr:colOff>
      <xdr:row>44</xdr:row>
      <xdr:rowOff>53975</xdr:rowOff>
    </xdr:from>
    <xdr:to>
      <xdr:col>3</xdr:col>
      <xdr:colOff>1069340</xdr:colOff>
      <xdr:row>44</xdr:row>
      <xdr:rowOff>994410</xdr:rowOff>
    </xdr:to>
    <xdr:pic>
      <xdr:nvPicPr>
        <xdr:cNvPr id="398" name="Изображение 397">
          <a:extLst>
            <a:ext uri="{FF2B5EF4-FFF2-40B4-BE49-F238E27FC236}">
              <a16:creationId xmlns="" xmlns:a16="http://schemas.microsoft.com/office/drawing/2014/main" id="{00000000-0008-0000-0100-00008E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656715" y="42418000"/>
          <a:ext cx="927100" cy="940435"/>
        </a:xfrm>
        <a:prstGeom prst="rect">
          <a:avLst/>
        </a:prstGeom>
        <a:noFill/>
        <a:ln w="9525">
          <a:noFill/>
        </a:ln>
      </xdr:spPr>
    </xdr:pic>
    <xdr:clientData/>
  </xdr:twoCellAnchor>
  <xdr:twoCellAnchor editAs="oneCell">
    <xdr:from>
      <xdr:col>3</xdr:col>
      <xdr:colOff>172085</xdr:colOff>
      <xdr:row>45</xdr:row>
      <xdr:rowOff>59055</xdr:rowOff>
    </xdr:from>
    <xdr:to>
      <xdr:col>3</xdr:col>
      <xdr:colOff>1099185</xdr:colOff>
      <xdr:row>45</xdr:row>
      <xdr:rowOff>982345</xdr:rowOff>
    </xdr:to>
    <xdr:pic>
      <xdr:nvPicPr>
        <xdr:cNvPr id="400" name="Изображение 399">
          <a:extLst>
            <a:ext uri="{FF2B5EF4-FFF2-40B4-BE49-F238E27FC236}">
              <a16:creationId xmlns="" xmlns:a16="http://schemas.microsoft.com/office/drawing/2014/main" id="{00000000-0008-0000-0100-000090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686560" y="43464480"/>
          <a:ext cx="927100" cy="923290"/>
        </a:xfrm>
        <a:prstGeom prst="rect">
          <a:avLst/>
        </a:prstGeom>
        <a:noFill/>
        <a:ln w="9525">
          <a:noFill/>
        </a:ln>
      </xdr:spPr>
    </xdr:pic>
    <xdr:clientData/>
  </xdr:twoCellAnchor>
  <xdr:twoCellAnchor editAs="oneCell">
    <xdr:from>
      <xdr:col>3</xdr:col>
      <xdr:colOff>200660</xdr:colOff>
      <xdr:row>5</xdr:row>
      <xdr:rowOff>125730</xdr:rowOff>
    </xdr:from>
    <xdr:to>
      <xdr:col>3</xdr:col>
      <xdr:colOff>808355</xdr:colOff>
      <xdr:row>5</xdr:row>
      <xdr:rowOff>953770</xdr:rowOff>
    </xdr:to>
    <xdr:pic>
      <xdr:nvPicPr>
        <xdr:cNvPr id="2" name="Изображение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15135" y="1830705"/>
          <a:ext cx="607695" cy="828040"/>
        </a:xfrm>
        <a:prstGeom prst="rect">
          <a:avLst/>
        </a:prstGeom>
        <a:noFill/>
        <a:ln w="9525">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clck.ru/VEay6" TargetMode="External"/><Relationship Id="rId117" Type="http://schemas.openxmlformats.org/officeDocument/2006/relationships/hyperlink" Target="https://disk.yandex.ru/d/nKe-Qg8JDcYVWw" TargetMode="External"/><Relationship Id="rId21" Type="http://schemas.openxmlformats.org/officeDocument/2006/relationships/hyperlink" Target="https://goo.su/8xxI" TargetMode="External"/><Relationship Id="rId42" Type="http://schemas.openxmlformats.org/officeDocument/2006/relationships/hyperlink" Target="https://goo.su/8ytM" TargetMode="External"/><Relationship Id="rId47" Type="http://schemas.openxmlformats.org/officeDocument/2006/relationships/hyperlink" Target="https://goo.su/8YTN" TargetMode="External"/><Relationship Id="rId63" Type="http://schemas.openxmlformats.org/officeDocument/2006/relationships/hyperlink" Target="https://goo.su/8Yu5" TargetMode="External"/><Relationship Id="rId68" Type="http://schemas.openxmlformats.org/officeDocument/2006/relationships/hyperlink" Target="https://goo.su/8yuA" TargetMode="External"/><Relationship Id="rId84" Type="http://schemas.openxmlformats.org/officeDocument/2006/relationships/hyperlink" Target="https://disk.yandex.ru/d/4lbnVf5tgNTVRg" TargetMode="External"/><Relationship Id="rId89" Type="http://schemas.openxmlformats.org/officeDocument/2006/relationships/hyperlink" Target="https://disk.yandex.ru/d/htHuheWQSYSS7Q" TargetMode="External"/><Relationship Id="rId112" Type="http://schemas.openxmlformats.org/officeDocument/2006/relationships/hyperlink" Target="https://disk.yandex.ru/d/uQkOs5BkfXu7DA" TargetMode="External"/><Relationship Id="rId133" Type="http://schemas.openxmlformats.org/officeDocument/2006/relationships/hyperlink" Target="https://disk.yandex.ru/d/o08TfbqlpOS1jQ" TargetMode="External"/><Relationship Id="rId138" Type="http://schemas.openxmlformats.org/officeDocument/2006/relationships/hyperlink" Target="https://clck.ru/3DwdFC" TargetMode="External"/><Relationship Id="rId16" Type="http://schemas.openxmlformats.org/officeDocument/2006/relationships/hyperlink" Target="https://goo.su/8XxF" TargetMode="External"/><Relationship Id="rId107" Type="http://schemas.openxmlformats.org/officeDocument/2006/relationships/hyperlink" Target="https://disk.yandex.ru/d/EJSTf0RQ9-N5LA" TargetMode="External"/><Relationship Id="rId11" Type="http://schemas.openxmlformats.org/officeDocument/2006/relationships/hyperlink" Target="https://clck.ru/Xs6pg" TargetMode="External"/><Relationship Id="rId32" Type="http://schemas.openxmlformats.org/officeDocument/2006/relationships/hyperlink" Target="https://goo.su/8XxO" TargetMode="External"/><Relationship Id="rId37" Type="http://schemas.openxmlformats.org/officeDocument/2006/relationships/hyperlink" Target="https://goo.su/8xXQ" TargetMode="External"/><Relationship Id="rId53" Type="http://schemas.openxmlformats.org/officeDocument/2006/relationships/hyperlink" Target="https://clck.ru/WazW4" TargetMode="External"/><Relationship Id="rId58" Type="http://schemas.openxmlformats.org/officeDocument/2006/relationships/hyperlink" Target="https://goo.su/8yU2" TargetMode="External"/><Relationship Id="rId74" Type="http://schemas.openxmlformats.org/officeDocument/2006/relationships/hyperlink" Target="https://clck.ru/32VwGD" TargetMode="External"/><Relationship Id="rId79" Type="http://schemas.openxmlformats.org/officeDocument/2006/relationships/hyperlink" Target="https://disk.yandex.ru/d/UpPedobsi1ECNQ" TargetMode="External"/><Relationship Id="rId102" Type="http://schemas.openxmlformats.org/officeDocument/2006/relationships/hyperlink" Target="https://disk.yandex.ru/d/2cmwJSwBv60DLw" TargetMode="External"/><Relationship Id="rId123" Type="http://schemas.openxmlformats.org/officeDocument/2006/relationships/hyperlink" Target="https://disk.yandex.ru/d/VY3CJrB8FThN_Q" TargetMode="External"/><Relationship Id="rId128" Type="http://schemas.openxmlformats.org/officeDocument/2006/relationships/hyperlink" Target="https://disk.yandex.ru/d/st533lrNoRJM-Q" TargetMode="External"/><Relationship Id="rId144" Type="http://schemas.openxmlformats.org/officeDocument/2006/relationships/hyperlink" Target="https://disk.yandex.ru/d/i5RpcsvPvNrw7w" TargetMode="External"/><Relationship Id="rId149" Type="http://schemas.openxmlformats.org/officeDocument/2006/relationships/drawing" Target="../drawings/drawing1.xml"/><Relationship Id="rId5" Type="http://schemas.openxmlformats.org/officeDocument/2006/relationships/hyperlink" Target="https://disk.yandex.ru/d/UyJVZOfjmVw3zw" TargetMode="External"/><Relationship Id="rId90" Type="http://schemas.openxmlformats.org/officeDocument/2006/relationships/hyperlink" Target="https://disk.yandex.ru/d/ZuRDIRioYTn9yg" TargetMode="External"/><Relationship Id="rId95" Type="http://schemas.openxmlformats.org/officeDocument/2006/relationships/hyperlink" Target="https://clck.ru/YP4DS" TargetMode="External"/><Relationship Id="rId22" Type="http://schemas.openxmlformats.org/officeDocument/2006/relationships/hyperlink" Target="https://clck.ru/XupbP" TargetMode="External"/><Relationship Id="rId27" Type="http://schemas.openxmlformats.org/officeDocument/2006/relationships/hyperlink" Target="https://goo.su/8Ytx" TargetMode="External"/><Relationship Id="rId43" Type="http://schemas.openxmlformats.org/officeDocument/2006/relationships/hyperlink" Target="https://goo.su/8yTM" TargetMode="External"/><Relationship Id="rId48" Type="http://schemas.openxmlformats.org/officeDocument/2006/relationships/hyperlink" Target="https://goo.su/8yTo" TargetMode="External"/><Relationship Id="rId64" Type="http://schemas.openxmlformats.org/officeDocument/2006/relationships/hyperlink" Target="https://goo.su/8Yu6" TargetMode="External"/><Relationship Id="rId69" Type="http://schemas.openxmlformats.org/officeDocument/2006/relationships/hyperlink" Target="https://goo.su/8yua" TargetMode="External"/><Relationship Id="rId113" Type="http://schemas.openxmlformats.org/officeDocument/2006/relationships/hyperlink" Target="https://disk.yandex.ru/d/you_gEXs6lZ-xg" TargetMode="External"/><Relationship Id="rId118" Type="http://schemas.openxmlformats.org/officeDocument/2006/relationships/hyperlink" Target="https://clck.ru/YP4zm" TargetMode="External"/><Relationship Id="rId134" Type="http://schemas.openxmlformats.org/officeDocument/2006/relationships/hyperlink" Target="https://clck.ru/3DwcZS" TargetMode="External"/><Relationship Id="rId139" Type="http://schemas.openxmlformats.org/officeDocument/2006/relationships/hyperlink" Target="https://clck.ru/3DwdsW" TargetMode="External"/><Relationship Id="rId80" Type="http://schemas.openxmlformats.org/officeDocument/2006/relationships/hyperlink" Target="https://clck.ru/32VwJe" TargetMode="External"/><Relationship Id="rId85" Type="http://schemas.openxmlformats.org/officeDocument/2006/relationships/hyperlink" Target="https://disk.yandex.ru/d/W9e0_-Uhi0sqww" TargetMode="External"/><Relationship Id="rId3" Type="http://schemas.openxmlformats.org/officeDocument/2006/relationships/hyperlink" Target="https://disk.yandex.ru/d/zqubtiLA9HyvnA" TargetMode="External"/><Relationship Id="rId12" Type="http://schemas.openxmlformats.org/officeDocument/2006/relationships/hyperlink" Target="https://clck.ru/Xs6q9" TargetMode="External"/><Relationship Id="rId17" Type="http://schemas.openxmlformats.org/officeDocument/2006/relationships/hyperlink" Target="https://goo.su/8Xxg" TargetMode="External"/><Relationship Id="rId25" Type="http://schemas.openxmlformats.org/officeDocument/2006/relationships/hyperlink" Target="https://goo.su/8YTw" TargetMode="External"/><Relationship Id="rId33" Type="http://schemas.openxmlformats.org/officeDocument/2006/relationships/hyperlink" Target="https://goo.su/8xxP" TargetMode="External"/><Relationship Id="rId38" Type="http://schemas.openxmlformats.org/officeDocument/2006/relationships/hyperlink" Target="https://goo.su/8XxQ" TargetMode="External"/><Relationship Id="rId46" Type="http://schemas.openxmlformats.org/officeDocument/2006/relationships/hyperlink" Target="https://goo.su/Skb7" TargetMode="External"/><Relationship Id="rId59" Type="http://schemas.openxmlformats.org/officeDocument/2006/relationships/hyperlink" Target="https://goo.su/8YU3" TargetMode="External"/><Relationship Id="rId67" Type="http://schemas.openxmlformats.org/officeDocument/2006/relationships/hyperlink" Target="https://goo.su/8yU9" TargetMode="External"/><Relationship Id="rId103" Type="http://schemas.openxmlformats.org/officeDocument/2006/relationships/hyperlink" Target="https://disk.yandex.ru/d/sXNOhBm-bMbdGg" TargetMode="External"/><Relationship Id="rId108" Type="http://schemas.openxmlformats.org/officeDocument/2006/relationships/hyperlink" Target="https://disk.yandex.ru/d/r79UQ64Bm8UBCg" TargetMode="External"/><Relationship Id="rId116" Type="http://schemas.openxmlformats.org/officeDocument/2006/relationships/hyperlink" Target="https://disk.yandex.ru/d/NuOBYAvIvkbMzw" TargetMode="External"/><Relationship Id="rId124" Type="http://schemas.openxmlformats.org/officeDocument/2006/relationships/hyperlink" Target="https://goo.su/NTqRtr1" TargetMode="External"/><Relationship Id="rId129" Type="http://schemas.openxmlformats.org/officeDocument/2006/relationships/hyperlink" Target="https://goo.su/8yTq" TargetMode="External"/><Relationship Id="rId137" Type="http://schemas.openxmlformats.org/officeDocument/2006/relationships/hyperlink" Target="https://clck.ru/3Dwd38" TargetMode="External"/><Relationship Id="rId20" Type="http://schemas.openxmlformats.org/officeDocument/2006/relationships/hyperlink" Target="https://goo.su/8XxH" TargetMode="External"/><Relationship Id="rId41" Type="http://schemas.openxmlformats.org/officeDocument/2006/relationships/hyperlink" Target="https://goo.su/8yTl" TargetMode="External"/><Relationship Id="rId54" Type="http://schemas.openxmlformats.org/officeDocument/2006/relationships/hyperlink" Target="https://goo.su/8YTR" TargetMode="External"/><Relationship Id="rId62" Type="http://schemas.openxmlformats.org/officeDocument/2006/relationships/hyperlink" Target="https://goo.su/8yu5" TargetMode="External"/><Relationship Id="rId70" Type="http://schemas.openxmlformats.org/officeDocument/2006/relationships/hyperlink" Target="https://goo.su/8yUD" TargetMode="External"/><Relationship Id="rId75" Type="http://schemas.openxmlformats.org/officeDocument/2006/relationships/hyperlink" Target="https://goo.su/8yUD" TargetMode="External"/><Relationship Id="rId83" Type="http://schemas.openxmlformats.org/officeDocument/2006/relationships/hyperlink" Target="https://disk.yandex.ru/d/L27Mu6YwLhJsng" TargetMode="External"/><Relationship Id="rId88" Type="http://schemas.openxmlformats.org/officeDocument/2006/relationships/hyperlink" Target="https://disk.yandex.ru/d/EsNLsZqB8dq71g" TargetMode="External"/><Relationship Id="rId91" Type="http://schemas.openxmlformats.org/officeDocument/2006/relationships/hyperlink" Target="https://disk.yandex.ru/d/gBC7ylAJobmm5g" TargetMode="External"/><Relationship Id="rId96" Type="http://schemas.openxmlformats.org/officeDocument/2006/relationships/hyperlink" Target="https://disk.yandex.ru/d/ZNzm1FDQsa3G1g" TargetMode="External"/><Relationship Id="rId111" Type="http://schemas.openxmlformats.org/officeDocument/2006/relationships/hyperlink" Target="https://disk.yandex.ru/d/EFFwSghPoJW0mQ" TargetMode="External"/><Relationship Id="rId132" Type="http://schemas.openxmlformats.org/officeDocument/2006/relationships/hyperlink" Target="https://disk.yandex.ru/d/Y19-pgIMOJ7SAQ" TargetMode="External"/><Relationship Id="rId140" Type="http://schemas.openxmlformats.org/officeDocument/2006/relationships/hyperlink" Target="https://clck.ru/YNrhd" TargetMode="External"/><Relationship Id="rId145" Type="http://schemas.openxmlformats.org/officeDocument/2006/relationships/hyperlink" Target="https://goo.su/UQ4Rb" TargetMode="External"/><Relationship Id="rId1" Type="http://schemas.openxmlformats.org/officeDocument/2006/relationships/hyperlink" Target="https://disk.yandex.ru/d/EK3xCpQp2Eloxg" TargetMode="External"/><Relationship Id="rId6" Type="http://schemas.openxmlformats.org/officeDocument/2006/relationships/hyperlink" Target="https://clck.ru/YNrhd" TargetMode="External"/><Relationship Id="rId15" Type="http://schemas.openxmlformats.org/officeDocument/2006/relationships/hyperlink" Target="https://clck.ru/Xm98L" TargetMode="External"/><Relationship Id="rId23" Type="http://schemas.openxmlformats.org/officeDocument/2006/relationships/hyperlink" Target="https://clck.ru/Xupd3" TargetMode="External"/><Relationship Id="rId28" Type="http://schemas.openxmlformats.org/officeDocument/2006/relationships/hyperlink" Target="https://disk.yandex.ru/d/ln4VIY6QNZKmgA" TargetMode="External"/><Relationship Id="rId36" Type="http://schemas.openxmlformats.org/officeDocument/2006/relationships/hyperlink" Target="https://goo.su/sCmG" TargetMode="External"/><Relationship Id="rId49" Type="http://schemas.openxmlformats.org/officeDocument/2006/relationships/hyperlink" Target="https://goo.su/8YTO" TargetMode="External"/><Relationship Id="rId57" Type="http://schemas.openxmlformats.org/officeDocument/2006/relationships/hyperlink" Target="https://goo.su/8YU1" TargetMode="External"/><Relationship Id="rId106" Type="http://schemas.openxmlformats.org/officeDocument/2006/relationships/hyperlink" Target="https://disk.yandex.ru/d/Y44CkoNOn-V5Bw" TargetMode="External"/><Relationship Id="rId114" Type="http://schemas.openxmlformats.org/officeDocument/2006/relationships/hyperlink" Target="https://disk.yandex.ru/d/7ybW_GBF_kHEQg" TargetMode="External"/><Relationship Id="rId119" Type="http://schemas.openxmlformats.org/officeDocument/2006/relationships/hyperlink" Target="https://goo.su/8xx0" TargetMode="External"/><Relationship Id="rId127" Type="http://schemas.openxmlformats.org/officeDocument/2006/relationships/hyperlink" Target="https://disk.yandex.ru/d/NEFzx94wQ0FbPg" TargetMode="External"/><Relationship Id="rId10" Type="http://schemas.openxmlformats.org/officeDocument/2006/relationships/hyperlink" Target="https://clck.ru/YP4pb" TargetMode="External"/><Relationship Id="rId31" Type="http://schemas.openxmlformats.org/officeDocument/2006/relationships/hyperlink" Target="https://goo.su/8xxO" TargetMode="External"/><Relationship Id="rId44" Type="http://schemas.openxmlformats.org/officeDocument/2006/relationships/hyperlink" Target="https://goo.su/8ytN" TargetMode="External"/><Relationship Id="rId52" Type="http://schemas.openxmlformats.org/officeDocument/2006/relationships/hyperlink" Target="https://goo.su/8YtQ" TargetMode="External"/><Relationship Id="rId60" Type="http://schemas.openxmlformats.org/officeDocument/2006/relationships/hyperlink" Target="https://goo.su/8yU4" TargetMode="External"/><Relationship Id="rId65" Type="http://schemas.openxmlformats.org/officeDocument/2006/relationships/hyperlink" Target="https://goo.su/8Yu7" TargetMode="External"/><Relationship Id="rId73" Type="http://schemas.openxmlformats.org/officeDocument/2006/relationships/hyperlink" Target="https://clck.ru/32Vw8s" TargetMode="External"/><Relationship Id="rId78" Type="http://schemas.openxmlformats.org/officeDocument/2006/relationships/hyperlink" Target="https://disk.yandex.ru/d/z-NxMZtHDAJo0Q/&#1044;&#1077;&#1074;&#1091;&#1096;&#1082;&#1072;-&#1056;&#1086;&#1089;&#1089;&#1080;&#1103;" TargetMode="External"/><Relationship Id="rId81" Type="http://schemas.openxmlformats.org/officeDocument/2006/relationships/hyperlink" Target="https://clck.ru/32VwKL" TargetMode="External"/><Relationship Id="rId86" Type="http://schemas.openxmlformats.org/officeDocument/2006/relationships/hyperlink" Target="https://disk.yandex.ru/d/F9zAgZgaam1nzw" TargetMode="External"/><Relationship Id="rId94" Type="http://schemas.openxmlformats.org/officeDocument/2006/relationships/hyperlink" Target="https://disk.yandex.ru/d/7U1pA5YfIrTOjg" TargetMode="External"/><Relationship Id="rId99" Type="http://schemas.openxmlformats.org/officeDocument/2006/relationships/hyperlink" Target="https://goo.su/8yUc" TargetMode="External"/><Relationship Id="rId101" Type="http://schemas.openxmlformats.org/officeDocument/2006/relationships/hyperlink" Target="https://disk.yandex.ru/d/R6yzFhRTJBMYcA" TargetMode="External"/><Relationship Id="rId122" Type="http://schemas.openxmlformats.org/officeDocument/2006/relationships/hyperlink" Target="https://goo.su/8xxA" TargetMode="External"/><Relationship Id="rId130" Type="http://schemas.openxmlformats.org/officeDocument/2006/relationships/hyperlink" Target="https://disk.yandex.ru/d/jqfuc8_WUJ262g" TargetMode="External"/><Relationship Id="rId135" Type="http://schemas.openxmlformats.org/officeDocument/2006/relationships/hyperlink" Target="https://disk.yandex.ru/d/bMqLztEj9kAzCA" TargetMode="External"/><Relationship Id="rId143" Type="http://schemas.openxmlformats.org/officeDocument/2006/relationships/hyperlink" Target="https://clck.ru/32VwDm" TargetMode="External"/><Relationship Id="rId148" Type="http://schemas.openxmlformats.org/officeDocument/2006/relationships/printerSettings" Target="../printerSettings/printerSettings1.bin"/><Relationship Id="rId4" Type="http://schemas.openxmlformats.org/officeDocument/2006/relationships/hyperlink" Target="https://clck.ru/YNrZm" TargetMode="External"/><Relationship Id="rId9" Type="http://schemas.openxmlformats.org/officeDocument/2006/relationships/hyperlink" Target="https://clck.ru/YP4bx" TargetMode="External"/><Relationship Id="rId13" Type="http://schemas.openxmlformats.org/officeDocument/2006/relationships/hyperlink" Target="https://clck.ru/XupNp" TargetMode="External"/><Relationship Id="rId18" Type="http://schemas.openxmlformats.org/officeDocument/2006/relationships/hyperlink" Target="https://goo.su/8xxh" TargetMode="External"/><Relationship Id="rId39" Type="http://schemas.openxmlformats.org/officeDocument/2006/relationships/hyperlink" Target="https://disk.yandex.ru/d/VnNyAgXWFfPQbQ" TargetMode="External"/><Relationship Id="rId109" Type="http://schemas.openxmlformats.org/officeDocument/2006/relationships/hyperlink" Target="https://disk.yandex.ru/d/mXyF9Zh76qdLYQ" TargetMode="External"/><Relationship Id="rId34" Type="http://schemas.openxmlformats.org/officeDocument/2006/relationships/hyperlink" Target="https://goo.su/A3pY" TargetMode="External"/><Relationship Id="rId50" Type="http://schemas.openxmlformats.org/officeDocument/2006/relationships/hyperlink" Target="https://goo.su/8Ytp" TargetMode="External"/><Relationship Id="rId55" Type="http://schemas.openxmlformats.org/officeDocument/2006/relationships/hyperlink" Target="https://goo.su/8YTS" TargetMode="External"/><Relationship Id="rId76" Type="http://schemas.openxmlformats.org/officeDocument/2006/relationships/hyperlink" Target="https://goo.su/8yUD" TargetMode="External"/><Relationship Id="rId97" Type="http://schemas.openxmlformats.org/officeDocument/2006/relationships/hyperlink" Target="https://disk.yandex.ru/d/R5NG17iGnaWkUA" TargetMode="External"/><Relationship Id="rId104" Type="http://schemas.openxmlformats.org/officeDocument/2006/relationships/hyperlink" Target="https://disk.yandex.ru/d/bpNlpx0-WIjtww" TargetMode="External"/><Relationship Id="rId120" Type="http://schemas.openxmlformats.org/officeDocument/2006/relationships/hyperlink" Target="https://goo.su/8xX8" TargetMode="External"/><Relationship Id="rId125" Type="http://schemas.openxmlformats.org/officeDocument/2006/relationships/hyperlink" Target="https://goo.su/Tl38" TargetMode="External"/><Relationship Id="rId141" Type="http://schemas.openxmlformats.org/officeDocument/2006/relationships/hyperlink" Target="https://disk.yandex.ru/d/yj8D9VxomnMpDg" TargetMode="External"/><Relationship Id="rId146" Type="http://schemas.openxmlformats.org/officeDocument/2006/relationships/hyperlink" Target="https://davici.ru/angels_of_peace/?bitrix_include_areas=N&amp;clear_cache=Y&amp;utm_source=sayt&amp;utm_medium=sayt&amp;utm_campaign=angely_mira_lending" TargetMode="External"/><Relationship Id="rId7" Type="http://schemas.openxmlformats.org/officeDocument/2006/relationships/hyperlink" Target="https://clck.ru/YP49G" TargetMode="External"/><Relationship Id="rId71" Type="http://schemas.openxmlformats.org/officeDocument/2006/relationships/hyperlink" Target="https://goo.su/8ytw" TargetMode="External"/><Relationship Id="rId92" Type="http://schemas.openxmlformats.org/officeDocument/2006/relationships/hyperlink" Target="https://disk.yandex.ru/d/PK7-e1YPNQAK1Q" TargetMode="External"/><Relationship Id="rId2" Type="http://schemas.openxmlformats.org/officeDocument/2006/relationships/hyperlink" Target="https://clck.ru/YNpbK" TargetMode="External"/><Relationship Id="rId29" Type="http://schemas.openxmlformats.org/officeDocument/2006/relationships/hyperlink" Target="https://goo.su/EMrArG" TargetMode="External"/><Relationship Id="rId24" Type="http://schemas.openxmlformats.org/officeDocument/2006/relationships/hyperlink" Target="https://clck.ru/Xs6uy" TargetMode="External"/><Relationship Id="rId40" Type="http://schemas.openxmlformats.org/officeDocument/2006/relationships/hyperlink" Target="https://goo.su/8YtJ" TargetMode="External"/><Relationship Id="rId45" Type="http://schemas.openxmlformats.org/officeDocument/2006/relationships/hyperlink" Target="https://goo.su/aTmL" TargetMode="External"/><Relationship Id="rId66" Type="http://schemas.openxmlformats.org/officeDocument/2006/relationships/hyperlink" Target="https://goo.su/8yU8" TargetMode="External"/><Relationship Id="rId87" Type="http://schemas.openxmlformats.org/officeDocument/2006/relationships/hyperlink" Target="https://disk.yandex.ru/d/KryDlOC7DYCY-g" TargetMode="External"/><Relationship Id="rId110" Type="http://schemas.openxmlformats.org/officeDocument/2006/relationships/hyperlink" Target="https://disk.yandex.ru/d/MtaKuSiHKBtJaQ" TargetMode="External"/><Relationship Id="rId115" Type="http://schemas.openxmlformats.org/officeDocument/2006/relationships/hyperlink" Target="https://disk.yandex.ru/d/wNPwKebJGFE8gg" TargetMode="External"/><Relationship Id="rId131" Type="http://schemas.openxmlformats.org/officeDocument/2006/relationships/hyperlink" Target="https://disk.yandex.ru/d/irGcjrWnla-N5Q" TargetMode="External"/><Relationship Id="rId136" Type="http://schemas.openxmlformats.org/officeDocument/2006/relationships/hyperlink" Target="https://disk.yandex.ru/d/NE3NL1AlnbDhuQ" TargetMode="External"/><Relationship Id="rId61" Type="http://schemas.openxmlformats.org/officeDocument/2006/relationships/hyperlink" Target="https://goo.su/8YTy" TargetMode="External"/><Relationship Id="rId82" Type="http://schemas.openxmlformats.org/officeDocument/2006/relationships/hyperlink" Target="https://clck.ru/32VwBY" TargetMode="External"/><Relationship Id="rId19" Type="http://schemas.openxmlformats.org/officeDocument/2006/relationships/hyperlink" Target="https://goo.su/8xXH" TargetMode="External"/><Relationship Id="rId14" Type="http://schemas.openxmlformats.org/officeDocument/2006/relationships/hyperlink" Target="https://goo.su/8xxF" TargetMode="External"/><Relationship Id="rId30" Type="http://schemas.openxmlformats.org/officeDocument/2006/relationships/hyperlink" Target="https://goo.su/jChj" TargetMode="External"/><Relationship Id="rId35" Type="http://schemas.openxmlformats.org/officeDocument/2006/relationships/hyperlink" Target="https://goo.su/lhUxxM" TargetMode="External"/><Relationship Id="rId56" Type="http://schemas.openxmlformats.org/officeDocument/2006/relationships/hyperlink" Target="https://goo.su/8yU1" TargetMode="External"/><Relationship Id="rId77" Type="http://schemas.openxmlformats.org/officeDocument/2006/relationships/hyperlink" Target="https://disk.yandex.ru/d/hZUUjpiIUNBC8w" TargetMode="External"/><Relationship Id="rId100" Type="http://schemas.openxmlformats.org/officeDocument/2006/relationships/hyperlink" Target="https://goo.su/8Yub" TargetMode="External"/><Relationship Id="rId105" Type="http://schemas.openxmlformats.org/officeDocument/2006/relationships/hyperlink" Target="https://disk.yandex.ru/d/DE_kWVS1abIq8A" TargetMode="External"/><Relationship Id="rId126" Type="http://schemas.openxmlformats.org/officeDocument/2006/relationships/hyperlink" Target="https://disk.yandex.ru/d/y3vW5KH0av7rkw" TargetMode="External"/><Relationship Id="rId147" Type="http://schemas.openxmlformats.org/officeDocument/2006/relationships/hyperlink" Target="https://davici.ru/angels_of_peace/?bitrix_include_areas=N&amp;clear_cache=Y&amp;utm_source=sayt&amp;utm_medium=sayt&amp;utm_campaign=angely_mira_lending" TargetMode="External"/><Relationship Id="rId8" Type="http://schemas.openxmlformats.org/officeDocument/2006/relationships/hyperlink" Target="https://clck.ru/YP4B4" TargetMode="External"/><Relationship Id="rId51" Type="http://schemas.openxmlformats.org/officeDocument/2006/relationships/hyperlink" Target="https://goo.su/8ytq" TargetMode="External"/><Relationship Id="rId72" Type="http://schemas.openxmlformats.org/officeDocument/2006/relationships/hyperlink" Target="https://clck.ru/32VpBc" TargetMode="External"/><Relationship Id="rId93" Type="http://schemas.openxmlformats.org/officeDocument/2006/relationships/hyperlink" Target="https://disk.yandex.ru/d/o0epCI_pPrtbZA" TargetMode="External"/><Relationship Id="rId98" Type="http://schemas.openxmlformats.org/officeDocument/2006/relationships/hyperlink" Target="https://disk.yandex.ru/d/DJPNOLeKYqPBhw" TargetMode="External"/><Relationship Id="rId121" Type="http://schemas.openxmlformats.org/officeDocument/2006/relationships/hyperlink" Target="https://goo.su/8xX9" TargetMode="External"/><Relationship Id="rId142" Type="http://schemas.openxmlformats.org/officeDocument/2006/relationships/hyperlink" Target="https://clck.ru/32VwCi"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872"/>
  <sheetViews>
    <sheetView showGridLines="0" tabSelected="1" zoomScale="50" zoomScaleNormal="50" workbookViewId="0">
      <pane ySplit="5" topLeftCell="A99" activePane="bottomLeft" state="frozen"/>
      <selection pane="bottomLeft" activeCell="J100" sqref="J100"/>
    </sheetView>
  </sheetViews>
  <sheetFormatPr defaultColWidth="14.42578125" defaultRowHeight="15" customHeight="1" outlineLevelCol="1"/>
  <cols>
    <col min="1" max="1" width="5.42578125" customWidth="1"/>
    <col min="2" max="2" width="16.85546875" style="1" hidden="1" customWidth="1"/>
    <col min="3" max="3" width="17.28515625" customWidth="1"/>
    <col min="4" max="4" width="18.85546875" customWidth="1"/>
    <col min="5" max="5" width="22.42578125" style="2" customWidth="1"/>
    <col min="6" max="6" width="38.140625" customWidth="1" outlineLevel="1"/>
    <col min="7" max="8" width="11.42578125" customWidth="1" outlineLevel="1"/>
    <col min="9" max="9" width="8.85546875" customWidth="1" outlineLevel="1"/>
    <col min="10" max="10" width="10.28515625" style="3" customWidth="1"/>
    <col min="11" max="11" width="21.85546875" customWidth="1" outlineLevel="1"/>
    <col min="12" max="12" width="8.85546875" customWidth="1" outlineLevel="1"/>
    <col min="13" max="13" width="11.7109375" customWidth="1" outlineLevel="1"/>
    <col min="14" max="14" width="14.140625" customWidth="1" outlineLevel="1"/>
    <col min="15" max="15" width="14.28515625" customWidth="1" outlineLevel="1"/>
    <col min="16" max="16" width="12.42578125" customWidth="1" outlineLevel="1"/>
    <col min="17" max="17" width="22.7109375" customWidth="1" outlineLevel="1"/>
    <col min="18" max="19" width="9" customWidth="1" outlineLevel="1"/>
    <col min="20" max="20" width="14.7109375" customWidth="1"/>
    <col min="21" max="21" width="9" customWidth="1"/>
    <col min="22" max="22" width="9" hidden="1" customWidth="1"/>
    <col min="23" max="23" width="11.140625" customWidth="1"/>
    <col min="24" max="24" width="14.28515625" customWidth="1"/>
    <col min="25" max="25" width="0.7109375" customWidth="1"/>
    <col min="26" max="26" width="14.28515625" customWidth="1"/>
    <col min="27" max="27" width="0.85546875" customWidth="1"/>
    <col min="28" max="28" width="16" customWidth="1"/>
    <col min="29" max="29" width="0.85546875" customWidth="1"/>
    <col min="30" max="30" width="14" customWidth="1"/>
    <col min="31" max="42" width="9" customWidth="1"/>
  </cols>
  <sheetData>
    <row r="1" spans="1:42" ht="23.25" customHeight="1">
      <c r="A1" s="433" t="s">
        <v>0</v>
      </c>
      <c r="B1" s="434"/>
      <c r="C1" s="435"/>
      <c r="D1" s="435"/>
      <c r="E1" s="435"/>
      <c r="F1" s="435"/>
      <c r="G1" s="435"/>
      <c r="H1" s="435"/>
      <c r="I1" s="435"/>
      <c r="J1" s="436"/>
      <c r="K1" s="22"/>
      <c r="L1" s="22"/>
      <c r="M1" s="22"/>
      <c r="N1" s="22"/>
      <c r="O1" s="22"/>
      <c r="P1" s="23"/>
      <c r="Q1" s="35"/>
      <c r="R1" s="23"/>
      <c r="S1" s="23"/>
      <c r="T1" s="23"/>
      <c r="U1" s="23"/>
      <c r="V1" s="23"/>
      <c r="W1" s="23"/>
      <c r="X1" s="23"/>
      <c r="Y1" s="23"/>
      <c r="Z1" s="23"/>
      <c r="AA1" s="23"/>
      <c r="AB1" s="23"/>
      <c r="AC1" s="23"/>
      <c r="AD1" s="23"/>
      <c r="AE1" s="23"/>
      <c r="AF1" s="23"/>
      <c r="AG1" s="23"/>
      <c r="AH1" s="23"/>
      <c r="AI1" s="23"/>
      <c r="AJ1" s="23"/>
      <c r="AK1" s="23"/>
      <c r="AL1" s="23"/>
      <c r="AM1" s="23"/>
      <c r="AN1" s="23"/>
      <c r="AO1" s="23"/>
      <c r="AP1" s="23"/>
    </row>
    <row r="2" spans="1:42">
      <c r="A2" s="4"/>
      <c r="B2" s="4"/>
      <c r="C2" s="4"/>
      <c r="D2" s="5"/>
      <c r="E2" s="5"/>
      <c r="F2" s="5"/>
      <c r="G2" s="4"/>
      <c r="H2" s="4"/>
      <c r="I2" s="4"/>
      <c r="J2" s="24"/>
      <c r="K2" s="22"/>
      <c r="L2" s="22"/>
      <c r="M2" s="22"/>
      <c r="N2" s="22"/>
      <c r="O2" s="22"/>
      <c r="P2" s="23"/>
      <c r="Q2" s="35"/>
      <c r="R2" s="23"/>
      <c r="S2" s="23"/>
      <c r="T2" s="23"/>
      <c r="U2" s="23"/>
      <c r="V2" s="23"/>
      <c r="W2" s="23"/>
      <c r="X2" s="23"/>
      <c r="Y2" s="23"/>
      <c r="Z2" s="23"/>
      <c r="AA2" s="23"/>
      <c r="AB2" s="23"/>
      <c r="AC2" s="23"/>
      <c r="AD2" s="23"/>
      <c r="AE2" s="23"/>
      <c r="AF2" s="23"/>
      <c r="AG2" s="23"/>
      <c r="AH2" s="23"/>
      <c r="AI2" s="23"/>
      <c r="AJ2" s="23"/>
      <c r="AK2" s="23"/>
      <c r="AL2" s="23"/>
      <c r="AM2" s="23"/>
      <c r="AN2" s="23"/>
      <c r="AO2" s="23"/>
      <c r="AP2" s="23"/>
    </row>
    <row r="3" spans="1:42" ht="15" hidden="1" customHeight="1">
      <c r="A3" s="6"/>
      <c r="B3" s="7"/>
      <c r="C3" s="8"/>
      <c r="D3" s="9"/>
      <c r="E3" s="9"/>
      <c r="F3" s="8"/>
      <c r="G3" s="8"/>
      <c r="H3" s="8"/>
      <c r="I3" s="8"/>
      <c r="J3" s="25"/>
      <c r="K3" s="8"/>
      <c r="L3" s="8"/>
      <c r="M3" s="8"/>
      <c r="N3" s="8"/>
      <c r="O3" s="8"/>
      <c r="Q3" s="36"/>
    </row>
    <row r="4" spans="1:42" ht="28.5" customHeight="1">
      <c r="A4" s="437" t="s">
        <v>1</v>
      </c>
      <c r="B4" s="438"/>
      <c r="C4" s="435"/>
      <c r="D4" s="435"/>
      <c r="E4" s="435"/>
      <c r="F4" s="435"/>
      <c r="G4" s="435"/>
      <c r="H4" s="435"/>
      <c r="I4" s="435"/>
      <c r="J4" s="435"/>
      <c r="K4" s="439" t="s">
        <v>2</v>
      </c>
      <c r="L4" s="440"/>
      <c r="M4" s="440"/>
      <c r="N4" s="440"/>
      <c r="O4" s="440"/>
      <c r="P4" s="440"/>
      <c r="Q4" s="440"/>
      <c r="R4" s="441"/>
      <c r="S4" s="441"/>
      <c r="U4" s="37">
        <f>SUM(U7:U198)</f>
        <v>0</v>
      </c>
      <c r="V4" s="38"/>
      <c r="W4" s="39">
        <f>SUM(W7:W198)</f>
        <v>0</v>
      </c>
      <c r="X4" s="37" t="e">
        <f>SUM(V:V)</f>
        <v>#REF!</v>
      </c>
      <c r="Y4" s="37"/>
      <c r="Z4" s="37">
        <f>SUM(Y:Y)</f>
        <v>3120</v>
      </c>
      <c r="AA4" s="37"/>
      <c r="AB4" s="37">
        <f>SUM(AA:AA)</f>
        <v>0</v>
      </c>
      <c r="AC4" s="37"/>
      <c r="AD4" s="37">
        <f>SUM(AC:AC)</f>
        <v>0</v>
      </c>
    </row>
    <row r="5" spans="1:42" ht="176.45" customHeight="1" thickBot="1">
      <c r="A5" s="10" t="s">
        <v>3</v>
      </c>
      <c r="B5" s="10" t="s">
        <v>4</v>
      </c>
      <c r="C5" s="10" t="s">
        <v>5</v>
      </c>
      <c r="D5" s="10" t="s">
        <v>6</v>
      </c>
      <c r="E5" s="10" t="s">
        <v>7</v>
      </c>
      <c r="F5" s="10" t="s">
        <v>8</v>
      </c>
      <c r="G5" s="10" t="s">
        <v>9</v>
      </c>
      <c r="H5" s="10" t="s">
        <v>10</v>
      </c>
      <c r="I5" s="26" t="s">
        <v>11</v>
      </c>
      <c r="J5" s="27" t="s">
        <v>12</v>
      </c>
      <c r="K5" s="28" t="s">
        <v>13</v>
      </c>
      <c r="L5" s="10" t="s">
        <v>14</v>
      </c>
      <c r="M5" s="10" t="s">
        <v>15</v>
      </c>
      <c r="N5" s="10" t="s">
        <v>16</v>
      </c>
      <c r="O5" s="10" t="s">
        <v>17</v>
      </c>
      <c r="P5" s="10" t="s">
        <v>18</v>
      </c>
      <c r="Q5" s="40" t="s">
        <v>19</v>
      </c>
      <c r="R5" s="41" t="s">
        <v>20</v>
      </c>
      <c r="S5" s="41" t="s">
        <v>21</v>
      </c>
      <c r="U5" s="42" t="s">
        <v>22</v>
      </c>
      <c r="V5" s="42"/>
      <c r="W5" s="42" t="s">
        <v>23</v>
      </c>
      <c r="X5" s="42" t="s">
        <v>972</v>
      </c>
      <c r="Y5" s="42"/>
      <c r="Z5" s="42" t="s">
        <v>971</v>
      </c>
      <c r="AA5" s="42"/>
      <c r="AB5" s="42" t="s">
        <v>973</v>
      </c>
      <c r="AC5" s="42"/>
      <c r="AD5" s="42" t="s">
        <v>27</v>
      </c>
    </row>
    <row r="6" spans="1:42" ht="85.5" customHeight="1" thickBot="1">
      <c r="A6" s="11" t="s">
        <v>28</v>
      </c>
      <c r="B6" s="12"/>
      <c r="C6" s="13"/>
      <c r="D6" s="14"/>
      <c r="E6" s="14"/>
      <c r="F6" s="15"/>
      <c r="G6" s="15"/>
      <c r="H6" s="15"/>
      <c r="I6" s="15"/>
      <c r="J6" s="29"/>
      <c r="K6" s="15"/>
      <c r="L6" s="15"/>
      <c r="M6" s="15"/>
      <c r="N6" s="15"/>
      <c r="O6" s="15"/>
      <c r="P6" s="15"/>
      <c r="Q6" s="43"/>
      <c r="R6" s="43"/>
      <c r="S6" s="43"/>
      <c r="U6" s="43"/>
      <c r="V6" s="43"/>
      <c r="W6" s="43"/>
      <c r="X6" s="43"/>
      <c r="Y6" s="43"/>
      <c r="Z6" s="43"/>
      <c r="AA6" s="43"/>
      <c r="AB6" s="43"/>
      <c r="AC6" s="43"/>
      <c r="AD6" s="43"/>
    </row>
    <row r="7" spans="1:42" ht="48" customHeight="1">
      <c r="A7" s="56">
        <v>1</v>
      </c>
      <c r="B7" s="21" t="s">
        <v>35</v>
      </c>
      <c r="C7" s="21" t="s">
        <v>36</v>
      </c>
      <c r="D7" s="21"/>
      <c r="E7" s="60" t="s">
        <v>37</v>
      </c>
      <c r="F7" s="57" t="s">
        <v>38</v>
      </c>
      <c r="G7" s="21" t="s">
        <v>39</v>
      </c>
      <c r="H7" s="21" t="s">
        <v>30</v>
      </c>
      <c r="I7" s="80">
        <v>160</v>
      </c>
      <c r="J7" s="31">
        <v>3299</v>
      </c>
      <c r="K7" s="81">
        <v>4670027201870</v>
      </c>
      <c r="L7" s="33">
        <v>520</v>
      </c>
      <c r="M7" s="21" t="s">
        <v>31</v>
      </c>
      <c r="N7" s="21" t="s">
        <v>32</v>
      </c>
      <c r="O7" s="82" t="s">
        <v>40</v>
      </c>
      <c r="P7" s="45" t="s">
        <v>33</v>
      </c>
      <c r="Q7" s="105">
        <v>14670027201877</v>
      </c>
      <c r="R7" s="45">
        <v>20</v>
      </c>
      <c r="S7" s="46" t="s">
        <v>34</v>
      </c>
      <c r="U7" s="47"/>
      <c r="V7" s="47">
        <f t="shared" ref="V7:V9" si="0">$U7*X7</f>
        <v>0</v>
      </c>
      <c r="W7" s="48">
        <f t="shared" ref="W7:W9" si="1">L7/1000*U7</f>
        <v>0</v>
      </c>
      <c r="X7" s="47">
        <f t="shared" ref="X7:X19" si="2">ROUNDUP(J7*(1-35%),0)</f>
        <v>2145</v>
      </c>
      <c r="Y7" s="47">
        <f t="shared" ref="Y7:Y9" si="3">$U7*Z7</f>
        <v>0</v>
      </c>
      <c r="Z7" s="47">
        <f t="shared" ref="Z7" si="4">ROUNDUP(J7*(1-40%),0)</f>
        <v>1980</v>
      </c>
      <c r="AA7" s="47">
        <f t="shared" ref="AA7:AC18" si="5">$U7*AB7</f>
        <v>0</v>
      </c>
      <c r="AB7" s="47">
        <f t="shared" ref="AB7:AB37" si="6">ROUNDUP(J7*(1-50%),0)</f>
        <v>1650</v>
      </c>
      <c r="AC7" s="47">
        <f t="shared" si="5"/>
        <v>0</v>
      </c>
      <c r="AD7" s="47">
        <f t="shared" ref="AD7:AD20" si="7">ROUNDUP(J7*(1-50%),0)</f>
        <v>1650</v>
      </c>
    </row>
    <row r="8" spans="1:42" ht="48.75" customHeight="1">
      <c r="A8" s="56">
        <v>3</v>
      </c>
      <c r="B8" s="21" t="s">
        <v>43</v>
      </c>
      <c r="C8" s="58" t="s">
        <v>44</v>
      </c>
      <c r="D8" s="21"/>
      <c r="E8" s="60" t="s">
        <v>45</v>
      </c>
      <c r="F8" s="62" t="s">
        <v>46</v>
      </c>
      <c r="G8" s="58" t="s">
        <v>47</v>
      </c>
      <c r="H8" s="21" t="s">
        <v>30</v>
      </c>
      <c r="I8" s="83">
        <v>220</v>
      </c>
      <c r="J8" s="31">
        <v>4099</v>
      </c>
      <c r="K8" s="81">
        <v>4670027201863</v>
      </c>
      <c r="L8" s="33">
        <v>738</v>
      </c>
      <c r="M8" s="17" t="s">
        <v>41</v>
      </c>
      <c r="N8" s="21" t="s">
        <v>32</v>
      </c>
      <c r="O8" s="87" t="s">
        <v>48</v>
      </c>
      <c r="P8" s="45" t="s">
        <v>42</v>
      </c>
      <c r="Q8" s="105">
        <v>14670027201860</v>
      </c>
      <c r="R8" s="45">
        <v>12</v>
      </c>
      <c r="S8" s="46" t="s">
        <v>34</v>
      </c>
      <c r="U8" s="47"/>
      <c r="V8" s="47">
        <f t="shared" si="0"/>
        <v>0</v>
      </c>
      <c r="W8" s="48">
        <f t="shared" si="1"/>
        <v>0</v>
      </c>
      <c r="X8" s="47">
        <f t="shared" si="2"/>
        <v>2665</v>
      </c>
      <c r="Y8" s="47">
        <f t="shared" si="3"/>
        <v>0</v>
      </c>
      <c r="Z8" s="47">
        <f t="shared" ref="Z8:Z45" si="8">ROUNDUP(J8*(1-45%),0)</f>
        <v>2255</v>
      </c>
      <c r="AA8" s="47">
        <f t="shared" si="5"/>
        <v>0</v>
      </c>
      <c r="AB8" s="47">
        <f t="shared" si="6"/>
        <v>2050</v>
      </c>
      <c r="AC8" s="47">
        <f t="shared" si="5"/>
        <v>0</v>
      </c>
      <c r="AD8" s="47">
        <f t="shared" si="7"/>
        <v>2050</v>
      </c>
    </row>
    <row r="9" spans="1:42" ht="54" customHeight="1" thickBot="1">
      <c r="A9" s="56">
        <v>4</v>
      </c>
      <c r="B9" s="21" t="s">
        <v>49</v>
      </c>
      <c r="C9" s="58" t="s">
        <v>50</v>
      </c>
      <c r="D9" s="21"/>
      <c r="E9" s="60" t="s">
        <v>51</v>
      </c>
      <c r="F9" s="62" t="s">
        <v>52</v>
      </c>
      <c r="G9" s="53" t="s">
        <v>53</v>
      </c>
      <c r="H9" s="21" t="s">
        <v>30</v>
      </c>
      <c r="I9" s="83">
        <v>220</v>
      </c>
      <c r="J9" s="31">
        <v>4099</v>
      </c>
      <c r="K9" s="81">
        <v>4670027201856</v>
      </c>
      <c r="L9" s="33">
        <v>784</v>
      </c>
      <c r="M9" s="17" t="s">
        <v>41</v>
      </c>
      <c r="N9" s="21" t="s">
        <v>32</v>
      </c>
      <c r="O9" s="87" t="s">
        <v>54</v>
      </c>
      <c r="P9" s="45" t="s">
        <v>42</v>
      </c>
      <c r="Q9" s="105">
        <v>14670027201853</v>
      </c>
      <c r="R9" s="45">
        <v>12</v>
      </c>
      <c r="S9" s="46" t="s">
        <v>34</v>
      </c>
      <c r="U9" s="47"/>
      <c r="V9" s="47">
        <f t="shared" si="0"/>
        <v>0</v>
      </c>
      <c r="W9" s="48">
        <f t="shared" si="1"/>
        <v>0</v>
      </c>
      <c r="X9" s="47">
        <f t="shared" si="2"/>
        <v>2665</v>
      </c>
      <c r="Y9" s="47">
        <f t="shared" si="3"/>
        <v>0</v>
      </c>
      <c r="Z9" s="47">
        <f t="shared" si="8"/>
        <v>2255</v>
      </c>
      <c r="AA9" s="47">
        <f t="shared" si="5"/>
        <v>0</v>
      </c>
      <c r="AB9" s="47">
        <f t="shared" si="6"/>
        <v>2050</v>
      </c>
      <c r="AC9" s="47">
        <f t="shared" si="5"/>
        <v>0</v>
      </c>
      <c r="AD9" s="47">
        <f t="shared" si="7"/>
        <v>2050</v>
      </c>
    </row>
    <row r="10" spans="1:42" ht="85.5" customHeight="1" thickBot="1">
      <c r="A10" s="11" t="s">
        <v>55</v>
      </c>
      <c r="B10" s="12"/>
      <c r="C10" s="13"/>
      <c r="D10" s="14"/>
      <c r="E10" s="14"/>
      <c r="F10" s="15"/>
      <c r="G10" s="15"/>
      <c r="H10" s="15"/>
      <c r="I10" s="15"/>
      <c r="J10" s="29"/>
      <c r="K10" s="15"/>
      <c r="L10" s="15"/>
      <c r="M10" s="15"/>
      <c r="N10" s="15"/>
      <c r="O10" s="15"/>
      <c r="P10" s="15"/>
      <c r="Q10" s="15"/>
      <c r="R10" s="15"/>
      <c r="S10" s="15"/>
      <c r="U10" s="106"/>
      <c r="V10" s="43"/>
      <c r="W10" s="43"/>
      <c r="X10" s="43"/>
      <c r="Y10" s="43"/>
      <c r="Z10" s="47"/>
      <c r="AA10" s="43"/>
      <c r="AB10" s="47"/>
      <c r="AC10" s="43"/>
      <c r="AD10" s="43"/>
    </row>
    <row r="11" spans="1:42" ht="66" customHeight="1">
      <c r="A11" s="56">
        <v>5</v>
      </c>
      <c r="B11" s="21" t="s">
        <v>57</v>
      </c>
      <c r="C11" s="52" t="s">
        <v>58</v>
      </c>
      <c r="D11" s="45"/>
      <c r="E11" s="19" t="s">
        <v>59</v>
      </c>
      <c r="F11" s="62" t="s">
        <v>60</v>
      </c>
      <c r="G11" s="21" t="s">
        <v>61</v>
      </c>
      <c r="H11" s="21" t="s">
        <v>30</v>
      </c>
      <c r="I11" s="80">
        <v>220</v>
      </c>
      <c r="J11" s="31">
        <v>4099</v>
      </c>
      <c r="K11" s="81">
        <v>4670027202068</v>
      </c>
      <c r="L11" s="82">
        <v>715</v>
      </c>
      <c r="M11" s="17" t="s">
        <v>41</v>
      </c>
      <c r="N11" s="21" t="s">
        <v>32</v>
      </c>
      <c r="O11" s="87" t="s">
        <v>62</v>
      </c>
      <c r="P11" s="45" t="s">
        <v>42</v>
      </c>
      <c r="Q11" s="105">
        <v>14670027202065</v>
      </c>
      <c r="R11" s="45">
        <v>12</v>
      </c>
      <c r="S11" s="46" t="s">
        <v>56</v>
      </c>
      <c r="U11" s="47"/>
      <c r="V11" s="47">
        <f t="shared" ref="V11:V13" si="9">$U11*X11</f>
        <v>0</v>
      </c>
      <c r="W11" s="48">
        <f t="shared" ref="W11:W13" si="10">L11/1000*U11</f>
        <v>0</v>
      </c>
      <c r="X11" s="47">
        <f t="shared" si="2"/>
        <v>2665</v>
      </c>
      <c r="Y11" s="47">
        <f t="shared" ref="Y11:Y13" si="11">$U11*Z11</f>
        <v>0</v>
      </c>
      <c r="Z11" s="47">
        <f t="shared" si="8"/>
        <v>2255</v>
      </c>
      <c r="AA11" s="47">
        <f t="shared" si="5"/>
        <v>0</v>
      </c>
      <c r="AB11" s="47">
        <f t="shared" si="6"/>
        <v>2050</v>
      </c>
      <c r="AC11" s="47">
        <f t="shared" si="5"/>
        <v>0</v>
      </c>
      <c r="AD11" s="47">
        <f t="shared" si="7"/>
        <v>2050</v>
      </c>
    </row>
    <row r="12" spans="1:42" ht="62.25" customHeight="1">
      <c r="A12" s="56">
        <v>6</v>
      </c>
      <c r="B12" s="21" t="s">
        <v>63</v>
      </c>
      <c r="C12" s="52" t="s">
        <v>64</v>
      </c>
      <c r="D12" s="45"/>
      <c r="E12" s="60" t="s">
        <v>65</v>
      </c>
      <c r="F12" s="62" t="s">
        <v>66</v>
      </c>
      <c r="G12" s="6" t="s">
        <v>67</v>
      </c>
      <c r="H12" s="21" t="s">
        <v>30</v>
      </c>
      <c r="I12" s="80">
        <v>160</v>
      </c>
      <c r="J12" s="31">
        <v>3599</v>
      </c>
      <c r="K12" s="81">
        <v>4670027202266</v>
      </c>
      <c r="L12" s="82">
        <v>524</v>
      </c>
      <c r="M12" s="21" t="s">
        <v>31</v>
      </c>
      <c r="N12" s="21" t="s">
        <v>32</v>
      </c>
      <c r="O12" s="82" t="s">
        <v>68</v>
      </c>
      <c r="P12" s="45" t="s">
        <v>33</v>
      </c>
      <c r="Q12" s="105">
        <v>14670027202263</v>
      </c>
      <c r="R12" s="45">
        <v>20</v>
      </c>
      <c r="S12" s="46" t="s">
        <v>56</v>
      </c>
      <c r="U12" s="47"/>
      <c r="V12" s="47">
        <f t="shared" si="9"/>
        <v>0</v>
      </c>
      <c r="W12" s="48">
        <f t="shared" si="10"/>
        <v>0</v>
      </c>
      <c r="X12" s="47">
        <f t="shared" si="2"/>
        <v>2340</v>
      </c>
      <c r="Y12" s="47">
        <f t="shared" si="11"/>
        <v>0</v>
      </c>
      <c r="Z12" s="47">
        <f t="shared" si="8"/>
        <v>1980</v>
      </c>
      <c r="AA12" s="47">
        <f t="shared" si="5"/>
        <v>0</v>
      </c>
      <c r="AB12" s="47">
        <f t="shared" si="6"/>
        <v>1800</v>
      </c>
      <c r="AC12" s="47">
        <f t="shared" si="5"/>
        <v>0</v>
      </c>
      <c r="AD12" s="47">
        <f t="shared" si="7"/>
        <v>1800</v>
      </c>
    </row>
    <row r="13" spans="1:42" ht="52.5" customHeight="1">
      <c r="A13" s="56">
        <v>7</v>
      </c>
      <c r="B13" s="21" t="s">
        <v>69</v>
      </c>
      <c r="C13" s="52" t="s">
        <v>70</v>
      </c>
      <c r="D13" s="45"/>
      <c r="E13" s="19" t="s">
        <v>71</v>
      </c>
      <c r="F13" s="62" t="s">
        <v>72</v>
      </c>
      <c r="G13" s="21" t="s">
        <v>73</v>
      </c>
      <c r="H13" s="21" t="s">
        <v>30</v>
      </c>
      <c r="I13" s="80">
        <v>300</v>
      </c>
      <c r="J13" s="31">
        <v>4999</v>
      </c>
      <c r="K13" s="81">
        <v>4670027202280</v>
      </c>
      <c r="L13" s="82">
        <v>885</v>
      </c>
      <c r="M13" s="17" t="s">
        <v>41</v>
      </c>
      <c r="N13" s="21" t="s">
        <v>32</v>
      </c>
      <c r="O13" s="87" t="s">
        <v>74</v>
      </c>
      <c r="P13" s="45" t="s">
        <v>42</v>
      </c>
      <c r="Q13" s="105">
        <v>14670027202287</v>
      </c>
      <c r="R13" s="45">
        <v>12</v>
      </c>
      <c r="S13" s="46" t="s">
        <v>56</v>
      </c>
      <c r="U13" s="47"/>
      <c r="V13" s="47">
        <f t="shared" si="9"/>
        <v>0</v>
      </c>
      <c r="W13" s="48">
        <f t="shared" si="10"/>
        <v>0</v>
      </c>
      <c r="X13" s="47">
        <f t="shared" si="2"/>
        <v>3250</v>
      </c>
      <c r="Y13" s="47">
        <f t="shared" si="11"/>
        <v>0</v>
      </c>
      <c r="Z13" s="47">
        <f t="shared" si="8"/>
        <v>2750</v>
      </c>
      <c r="AA13" s="47">
        <f t="shared" si="5"/>
        <v>0</v>
      </c>
      <c r="AB13" s="47">
        <f t="shared" si="6"/>
        <v>2500</v>
      </c>
      <c r="AC13" s="47">
        <f t="shared" si="5"/>
        <v>0</v>
      </c>
      <c r="AD13" s="47">
        <f t="shared" si="7"/>
        <v>2500</v>
      </c>
    </row>
    <row r="14" spans="1:42" ht="99.75" customHeight="1">
      <c r="A14" s="56">
        <v>9</v>
      </c>
      <c r="B14" s="21" t="s">
        <v>75</v>
      </c>
      <c r="C14" s="52" t="s">
        <v>76</v>
      </c>
      <c r="D14" s="45"/>
      <c r="E14" s="19" t="s">
        <v>71</v>
      </c>
      <c r="F14" s="62" t="s">
        <v>72</v>
      </c>
      <c r="G14" s="21" t="s">
        <v>73</v>
      </c>
      <c r="H14" s="21" t="s">
        <v>30</v>
      </c>
      <c r="I14" s="80">
        <v>300</v>
      </c>
      <c r="J14" s="31">
        <v>5199</v>
      </c>
      <c r="K14" s="81">
        <v>4670027202297</v>
      </c>
      <c r="L14" s="82">
        <v>941</v>
      </c>
      <c r="M14" s="17" t="s">
        <v>41</v>
      </c>
      <c r="N14" s="21" t="s">
        <v>32</v>
      </c>
      <c r="O14" s="87" t="s">
        <v>77</v>
      </c>
      <c r="P14" s="45" t="s">
        <v>42</v>
      </c>
      <c r="Q14" s="105">
        <v>14670027200528</v>
      </c>
      <c r="R14" s="45">
        <v>12</v>
      </c>
      <c r="S14" s="46" t="s">
        <v>56</v>
      </c>
      <c r="U14" s="47"/>
      <c r="V14" s="47">
        <f t="shared" ref="V14:V15" si="12">$U14*X14</f>
        <v>0</v>
      </c>
      <c r="W14" s="48">
        <f t="shared" ref="W14:W15" si="13">L14/1000*U14</f>
        <v>0</v>
      </c>
      <c r="X14" s="47">
        <f t="shared" ref="X14:X15" si="14">ROUNDUP(J14*(1-35%),0)</f>
        <v>3380</v>
      </c>
      <c r="Y14" s="47">
        <f t="shared" ref="Y14:Y15" si="15">$U14*Z14</f>
        <v>0</v>
      </c>
      <c r="Z14" s="47">
        <f t="shared" ref="Z14" si="16">ROUNDUP(J14*(1-45%),0)</f>
        <v>2860</v>
      </c>
      <c r="AA14" s="47">
        <f t="shared" ref="AA14:AC15" si="17">$U14*AB14</f>
        <v>0</v>
      </c>
      <c r="AB14" s="47">
        <f t="shared" ref="AB14" si="18">ROUNDUP(J14*(1-50%),0)</f>
        <v>2600</v>
      </c>
      <c r="AC14" s="47">
        <f t="shared" ref="AC14" si="19">$U14*AD14</f>
        <v>0</v>
      </c>
      <c r="AD14" s="47">
        <f t="shared" ref="AD14:AD15" si="20">ROUNDUP(J14*(1-50%),0)</f>
        <v>2600</v>
      </c>
    </row>
    <row r="15" spans="1:42" s="319" customFormat="1" ht="49.5" customHeight="1" thickBot="1">
      <c r="A15" s="322">
        <v>10</v>
      </c>
      <c r="B15" s="308" t="s">
        <v>1083</v>
      </c>
      <c r="C15" s="334" t="s">
        <v>1084</v>
      </c>
      <c r="D15" s="312"/>
      <c r="E15" s="399" t="s">
        <v>1085</v>
      </c>
      <c r="F15" s="404" t="s">
        <v>1086</v>
      </c>
      <c r="G15" s="308" t="s">
        <v>1087</v>
      </c>
      <c r="H15" s="308" t="s">
        <v>30</v>
      </c>
      <c r="I15" s="309">
        <v>300</v>
      </c>
      <c r="J15" s="327">
        <v>4999</v>
      </c>
      <c r="K15" s="405">
        <v>4670027202273</v>
      </c>
      <c r="L15" s="311">
        <v>794</v>
      </c>
      <c r="M15" s="303" t="s">
        <v>41</v>
      </c>
      <c r="N15" s="303" t="s">
        <v>32</v>
      </c>
      <c r="O15" s="333" t="s">
        <v>1088</v>
      </c>
      <c r="P15" s="312" t="s">
        <v>42</v>
      </c>
      <c r="Q15" s="328">
        <v>14670027202270</v>
      </c>
      <c r="R15" s="312">
        <v>12</v>
      </c>
      <c r="S15" s="329" t="s">
        <v>56</v>
      </c>
      <c r="U15" s="318"/>
      <c r="V15" s="318">
        <f t="shared" si="12"/>
        <v>0</v>
      </c>
      <c r="W15" s="317">
        <f t="shared" si="13"/>
        <v>0</v>
      </c>
      <c r="X15" s="318">
        <f t="shared" si="14"/>
        <v>3250</v>
      </c>
      <c r="Y15" s="318">
        <f t="shared" si="15"/>
        <v>0</v>
      </c>
      <c r="Z15" s="318">
        <f t="shared" ref="Z15" si="21">ROUNDUP(J15*(1-40%),0)</f>
        <v>3000</v>
      </c>
      <c r="AA15" s="318">
        <f t="shared" si="17"/>
        <v>0</v>
      </c>
      <c r="AB15" s="318">
        <f t="shared" ref="AB15" si="22">ROUNDUP(J15*(1-45%),0)</f>
        <v>2750</v>
      </c>
      <c r="AC15" s="318">
        <f t="shared" si="17"/>
        <v>0</v>
      </c>
      <c r="AD15" s="318">
        <f t="shared" si="20"/>
        <v>2500</v>
      </c>
    </row>
    <row r="16" spans="1:42" ht="82.5" customHeight="1" thickBot="1">
      <c r="A16" s="11" t="s">
        <v>78</v>
      </c>
      <c r="B16" s="12"/>
      <c r="C16" s="13"/>
      <c r="D16" s="14"/>
      <c r="E16" s="14"/>
      <c r="F16" s="15"/>
      <c r="G16" s="15"/>
      <c r="H16" s="15"/>
      <c r="I16" s="15"/>
      <c r="J16" s="29"/>
      <c r="K16" s="15"/>
      <c r="L16" s="15"/>
      <c r="M16" s="15"/>
      <c r="N16" s="15"/>
      <c r="O16" s="15"/>
      <c r="P16" s="15"/>
      <c r="Q16" s="15"/>
      <c r="R16" s="15"/>
      <c r="S16" s="15"/>
      <c r="U16" s="106"/>
      <c r="V16" s="43"/>
      <c r="W16" s="43"/>
      <c r="X16" s="43"/>
      <c r="Y16" s="43"/>
      <c r="Z16" s="47"/>
      <c r="AA16" s="43"/>
      <c r="AB16" s="47"/>
      <c r="AC16" s="43"/>
      <c r="AD16" s="43"/>
    </row>
    <row r="17" spans="1:30" ht="57.75" customHeight="1">
      <c r="A17" s="56">
        <v>12</v>
      </c>
      <c r="B17" s="21" t="s">
        <v>80</v>
      </c>
      <c r="C17" s="52" t="s">
        <v>81</v>
      </c>
      <c r="D17" s="45"/>
      <c r="E17" s="19" t="s">
        <v>82</v>
      </c>
      <c r="F17" s="57" t="s">
        <v>83</v>
      </c>
      <c r="G17" s="21" t="s">
        <v>84</v>
      </c>
      <c r="H17" s="21" t="s">
        <v>30</v>
      </c>
      <c r="I17" s="80">
        <v>250</v>
      </c>
      <c r="J17" s="31">
        <v>4499</v>
      </c>
      <c r="K17" s="32">
        <v>4670027202020</v>
      </c>
      <c r="L17" s="82">
        <v>744</v>
      </c>
      <c r="M17" s="17" t="s">
        <v>41</v>
      </c>
      <c r="N17" s="17" t="s">
        <v>32</v>
      </c>
      <c r="O17" s="84" t="s">
        <v>85</v>
      </c>
      <c r="P17" s="45" t="s">
        <v>42</v>
      </c>
      <c r="Q17" s="105">
        <v>14670027202027</v>
      </c>
      <c r="R17" s="45">
        <v>16</v>
      </c>
      <c r="S17" s="46" t="s">
        <v>79</v>
      </c>
      <c r="U17" s="47"/>
      <c r="V17" s="47">
        <f t="shared" ref="V17:V19" si="23">$U17*X17</f>
        <v>0</v>
      </c>
      <c r="W17" s="48">
        <f t="shared" ref="W17:W20" si="24">L17/1000*U17</f>
        <v>0</v>
      </c>
      <c r="X17" s="47">
        <f t="shared" si="2"/>
        <v>2925</v>
      </c>
      <c r="Y17" s="47">
        <f t="shared" ref="Y17:Y19" si="25">$U17*Z17</f>
        <v>0</v>
      </c>
      <c r="Z17" s="47">
        <f t="shared" si="8"/>
        <v>2475</v>
      </c>
      <c r="AA17" s="47">
        <f t="shared" si="5"/>
        <v>0</v>
      </c>
      <c r="AB17" s="47">
        <f t="shared" si="6"/>
        <v>2250</v>
      </c>
      <c r="AC17" s="47">
        <f t="shared" si="5"/>
        <v>0</v>
      </c>
      <c r="AD17" s="47">
        <f t="shared" si="7"/>
        <v>2250</v>
      </c>
    </row>
    <row r="18" spans="1:30" ht="57" customHeight="1">
      <c r="A18" s="56">
        <v>13</v>
      </c>
      <c r="B18" s="21" t="s">
        <v>86</v>
      </c>
      <c r="C18" s="52" t="s">
        <v>87</v>
      </c>
      <c r="D18" s="63"/>
      <c r="E18" s="69" t="s">
        <v>88</v>
      </c>
      <c r="F18" s="70" t="s">
        <v>89</v>
      </c>
      <c r="G18" s="52" t="s">
        <v>90</v>
      </c>
      <c r="H18" s="21" t="s">
        <v>30</v>
      </c>
      <c r="I18" s="76">
        <v>160</v>
      </c>
      <c r="J18" s="77">
        <v>3299</v>
      </c>
      <c r="K18" s="78">
        <v>4670027202037</v>
      </c>
      <c r="L18" s="82">
        <v>500</v>
      </c>
      <c r="M18" s="21" t="s">
        <v>31</v>
      </c>
      <c r="N18" s="52" t="s">
        <v>32</v>
      </c>
      <c r="O18" s="79" t="s">
        <v>91</v>
      </c>
      <c r="P18" s="45" t="s">
        <v>33</v>
      </c>
      <c r="Q18" s="105">
        <v>14670027202034</v>
      </c>
      <c r="R18" s="45">
        <v>20</v>
      </c>
      <c r="S18" s="46" t="s">
        <v>79</v>
      </c>
      <c r="U18" s="47"/>
      <c r="V18" s="47">
        <f t="shared" si="23"/>
        <v>0</v>
      </c>
      <c r="W18" s="48">
        <f t="shared" si="24"/>
        <v>0</v>
      </c>
      <c r="X18" s="47">
        <f t="shared" si="2"/>
        <v>2145</v>
      </c>
      <c r="Y18" s="47">
        <f t="shared" si="25"/>
        <v>0</v>
      </c>
      <c r="Z18" s="47">
        <f t="shared" si="8"/>
        <v>1815</v>
      </c>
      <c r="AA18" s="47">
        <f t="shared" si="5"/>
        <v>0</v>
      </c>
      <c r="AB18" s="47">
        <f t="shared" si="6"/>
        <v>1650</v>
      </c>
      <c r="AC18" s="47">
        <f t="shared" si="5"/>
        <v>0</v>
      </c>
      <c r="AD18" s="47">
        <f t="shared" si="7"/>
        <v>1650</v>
      </c>
    </row>
    <row r="19" spans="1:30" ht="61.5" customHeight="1">
      <c r="A19" s="56">
        <v>14</v>
      </c>
      <c r="B19" s="21" t="s">
        <v>92</v>
      </c>
      <c r="C19" s="21" t="s">
        <v>93</v>
      </c>
      <c r="D19" s="47"/>
      <c r="E19" s="19" t="s">
        <v>94</v>
      </c>
      <c r="F19" s="62" t="s">
        <v>95</v>
      </c>
      <c r="G19" s="52" t="s">
        <v>96</v>
      </c>
      <c r="H19" s="21" t="s">
        <v>30</v>
      </c>
      <c r="I19" s="80">
        <v>1000</v>
      </c>
      <c r="J19" s="31">
        <v>9399</v>
      </c>
      <c r="K19" s="78">
        <v>4670027202235</v>
      </c>
      <c r="L19" s="82">
        <v>2072</v>
      </c>
      <c r="M19" s="21" t="s">
        <v>97</v>
      </c>
      <c r="N19" s="91" t="s">
        <v>32</v>
      </c>
      <c r="O19" s="79" t="s">
        <v>98</v>
      </c>
      <c r="P19" s="45" t="s">
        <v>33</v>
      </c>
      <c r="Q19" s="105">
        <v>14670027202232</v>
      </c>
      <c r="R19" s="45">
        <v>4</v>
      </c>
      <c r="S19" s="46" t="s">
        <v>79</v>
      </c>
      <c r="U19" s="47"/>
      <c r="V19" s="47">
        <f t="shared" si="23"/>
        <v>0</v>
      </c>
      <c r="W19" s="48">
        <f t="shared" si="24"/>
        <v>0</v>
      </c>
      <c r="X19" s="47">
        <f t="shared" si="2"/>
        <v>6110</v>
      </c>
      <c r="Y19" s="47">
        <f t="shared" si="25"/>
        <v>0</v>
      </c>
      <c r="Z19" s="47">
        <f t="shared" si="8"/>
        <v>5170</v>
      </c>
      <c r="AA19" s="47">
        <f>$U19*AB19</f>
        <v>0</v>
      </c>
      <c r="AB19" s="47">
        <f t="shared" si="6"/>
        <v>4700</v>
      </c>
      <c r="AC19" s="47">
        <f>$U19*AD19</f>
        <v>0</v>
      </c>
      <c r="AD19" s="47">
        <f t="shared" si="7"/>
        <v>4700</v>
      </c>
    </row>
    <row r="20" spans="1:30" s="50" customFormat="1" ht="69.75" customHeight="1" thickBot="1">
      <c r="A20" s="71">
        <v>15</v>
      </c>
      <c r="B20" s="72" t="s">
        <v>100</v>
      </c>
      <c r="C20" s="72" t="s">
        <v>101</v>
      </c>
      <c r="D20" s="73"/>
      <c r="E20" s="74" t="s">
        <v>102</v>
      </c>
      <c r="F20" s="75" t="s">
        <v>103</v>
      </c>
      <c r="G20" s="72" t="s">
        <v>104</v>
      </c>
      <c r="H20" s="72" t="s">
        <v>30</v>
      </c>
      <c r="I20" s="92">
        <v>270</v>
      </c>
      <c r="J20" s="93">
        <v>4799</v>
      </c>
      <c r="K20" s="94">
        <v>4670027202044</v>
      </c>
      <c r="L20" s="95">
        <v>817</v>
      </c>
      <c r="M20" s="96" t="s">
        <v>41</v>
      </c>
      <c r="N20" s="97" t="s">
        <v>32</v>
      </c>
      <c r="O20" s="98" t="s">
        <v>105</v>
      </c>
      <c r="P20" s="73" t="s">
        <v>42</v>
      </c>
      <c r="Q20" s="107">
        <v>14670027202041</v>
      </c>
      <c r="R20" s="73">
        <v>12</v>
      </c>
      <c r="S20" s="108" t="s">
        <v>79</v>
      </c>
      <c r="U20" s="109"/>
      <c r="V20" s="109" t="e">
        <f>$U20*#REF!</f>
        <v>#REF!</v>
      </c>
      <c r="W20" s="110">
        <f t="shared" si="24"/>
        <v>0</v>
      </c>
      <c r="X20" s="109">
        <f>$U20*Y20</f>
        <v>0</v>
      </c>
      <c r="Y20" s="111">
        <f>ROUNDUP(J20*(1-35%),0)</f>
        <v>3120</v>
      </c>
      <c r="Z20" s="47">
        <f t="shared" si="8"/>
        <v>2640</v>
      </c>
      <c r="AA20" s="47">
        <f>$U20*AB20</f>
        <v>0</v>
      </c>
      <c r="AB20" s="47">
        <f t="shared" si="6"/>
        <v>2400</v>
      </c>
      <c r="AC20" s="47">
        <f>$U20*AD20</f>
        <v>0</v>
      </c>
      <c r="AD20" s="47">
        <f t="shared" si="7"/>
        <v>2400</v>
      </c>
    </row>
    <row r="21" spans="1:30" ht="86.25" customHeight="1">
      <c r="A21" s="11" t="s">
        <v>106</v>
      </c>
      <c r="B21" s="12"/>
      <c r="C21" s="13"/>
      <c r="D21" s="14"/>
      <c r="E21" s="14"/>
      <c r="F21" s="15"/>
      <c r="G21" s="15"/>
      <c r="H21" s="15"/>
      <c r="I21" s="15"/>
      <c r="J21" s="29"/>
      <c r="K21" s="15"/>
      <c r="L21" s="15"/>
      <c r="M21" s="15"/>
      <c r="N21" s="15"/>
      <c r="O21" s="15"/>
      <c r="P21" s="15"/>
      <c r="Q21" s="15"/>
      <c r="R21" s="15"/>
      <c r="S21" s="15"/>
      <c r="U21" s="106"/>
      <c r="V21" s="43"/>
      <c r="W21" s="43"/>
      <c r="X21" s="43"/>
      <c r="Y21" s="43"/>
      <c r="Z21" s="47"/>
      <c r="AA21" s="43"/>
      <c r="AB21" s="47"/>
      <c r="AC21" s="43"/>
      <c r="AD21" s="43"/>
    </row>
    <row r="22" spans="1:30" ht="50.25" customHeight="1">
      <c r="A22" s="56">
        <v>16</v>
      </c>
      <c r="B22" s="21" t="s">
        <v>107</v>
      </c>
      <c r="C22" s="21" t="s">
        <v>108</v>
      </c>
      <c r="D22" s="45"/>
      <c r="E22" s="19" t="s">
        <v>109</v>
      </c>
      <c r="F22" s="57" t="s">
        <v>110</v>
      </c>
      <c r="G22" s="58" t="s">
        <v>111</v>
      </c>
      <c r="H22" s="21" t="s">
        <v>30</v>
      </c>
      <c r="I22" s="83">
        <v>240</v>
      </c>
      <c r="J22" s="31">
        <v>4299</v>
      </c>
      <c r="K22" s="99">
        <v>4670027201603</v>
      </c>
      <c r="L22" s="82">
        <v>768</v>
      </c>
      <c r="M22" s="17" t="s">
        <v>41</v>
      </c>
      <c r="N22" s="21" t="s">
        <v>32</v>
      </c>
      <c r="O22" s="100" t="s">
        <v>112</v>
      </c>
      <c r="P22" s="45" t="s">
        <v>42</v>
      </c>
      <c r="Q22" s="105">
        <v>14670027201600</v>
      </c>
      <c r="R22" s="45">
        <v>16</v>
      </c>
      <c r="S22" s="46" t="s">
        <v>113</v>
      </c>
      <c r="U22" s="47"/>
      <c r="V22" s="47">
        <f t="shared" ref="V22:V27" si="26">$U22*X22</f>
        <v>0</v>
      </c>
      <c r="W22" s="48">
        <f>L22/1000*U22</f>
        <v>0</v>
      </c>
      <c r="X22" s="47">
        <f t="shared" ref="X22:X27" si="27">ROUNDUP(J22*(1-35%),0)</f>
        <v>2795</v>
      </c>
      <c r="Y22" s="47">
        <f t="shared" ref="Y22:Y27" si="28">$U22*Z22</f>
        <v>0</v>
      </c>
      <c r="Z22" s="47">
        <f t="shared" si="8"/>
        <v>2365</v>
      </c>
      <c r="AA22" s="47">
        <f t="shared" ref="AA22:AA27" si="29">$U22*AB22</f>
        <v>0</v>
      </c>
      <c r="AB22" s="47">
        <f t="shared" si="6"/>
        <v>2150</v>
      </c>
      <c r="AC22" s="47">
        <f t="shared" ref="AC22:AC27" si="30">$U22*AD22</f>
        <v>0</v>
      </c>
      <c r="AD22" s="47">
        <f t="shared" ref="AD22:AD27" si="31">ROUNDUP(J22*(1-50%),0)</f>
        <v>2150</v>
      </c>
    </row>
    <row r="23" spans="1:30" ht="48" customHeight="1">
      <c r="A23" s="56">
        <v>17</v>
      </c>
      <c r="B23" s="21" t="s">
        <v>114</v>
      </c>
      <c r="C23" s="21" t="s">
        <v>115</v>
      </c>
      <c r="D23" s="45"/>
      <c r="E23" s="19" t="s">
        <v>116</v>
      </c>
      <c r="F23" s="57" t="s">
        <v>117</v>
      </c>
      <c r="G23" s="58" t="s">
        <v>118</v>
      </c>
      <c r="H23" s="21" t="s">
        <v>30</v>
      </c>
      <c r="I23" s="83">
        <v>130</v>
      </c>
      <c r="J23" s="31">
        <v>2999</v>
      </c>
      <c r="K23" s="101">
        <v>4670027201627</v>
      </c>
      <c r="L23" s="82">
        <v>499</v>
      </c>
      <c r="M23" s="21" t="s">
        <v>31</v>
      </c>
      <c r="N23" s="80" t="s">
        <v>32</v>
      </c>
      <c r="O23" s="102" t="s">
        <v>119</v>
      </c>
      <c r="P23" s="45" t="s">
        <v>33</v>
      </c>
      <c r="Q23" s="105">
        <v>14670027201624</v>
      </c>
      <c r="R23" s="45">
        <v>20</v>
      </c>
      <c r="S23" s="46" t="s">
        <v>113</v>
      </c>
      <c r="U23" s="47"/>
      <c r="V23" s="47">
        <f t="shared" si="26"/>
        <v>0</v>
      </c>
      <c r="W23" s="48">
        <f t="shared" ref="W23:W27" si="32">L23/1000*U23</f>
        <v>0</v>
      </c>
      <c r="X23" s="47">
        <f t="shared" si="27"/>
        <v>1950</v>
      </c>
      <c r="Y23" s="47">
        <f t="shared" si="28"/>
        <v>0</v>
      </c>
      <c r="Z23" s="47">
        <f t="shared" si="8"/>
        <v>1650</v>
      </c>
      <c r="AA23" s="47">
        <f t="shared" si="29"/>
        <v>0</v>
      </c>
      <c r="AB23" s="47">
        <f t="shared" si="6"/>
        <v>1500</v>
      </c>
      <c r="AC23" s="47">
        <f t="shared" si="30"/>
        <v>0</v>
      </c>
      <c r="AD23" s="47">
        <f t="shared" si="31"/>
        <v>1500</v>
      </c>
    </row>
    <row r="24" spans="1:30" s="319" customFormat="1" ht="59.25" customHeight="1">
      <c r="A24" s="322">
        <v>19</v>
      </c>
      <c r="B24" s="308" t="s">
        <v>120</v>
      </c>
      <c r="C24" s="308" t="s">
        <v>121</v>
      </c>
      <c r="D24" s="312"/>
      <c r="E24" s="323" t="s">
        <v>122</v>
      </c>
      <c r="F24" s="324" t="s">
        <v>123</v>
      </c>
      <c r="G24" s="330" t="s">
        <v>124</v>
      </c>
      <c r="H24" s="308" t="s">
        <v>30</v>
      </c>
      <c r="I24" s="326">
        <v>190</v>
      </c>
      <c r="J24" s="327">
        <v>3999</v>
      </c>
      <c r="K24" s="331">
        <v>4670027201450</v>
      </c>
      <c r="L24" s="311">
        <v>602</v>
      </c>
      <c r="M24" s="308" t="s">
        <v>125</v>
      </c>
      <c r="N24" s="309" t="s">
        <v>32</v>
      </c>
      <c r="O24" s="311" t="s">
        <v>126</v>
      </c>
      <c r="P24" s="312" t="s">
        <v>33</v>
      </c>
      <c r="Q24" s="328">
        <v>14670027201457</v>
      </c>
      <c r="R24" s="312">
        <v>20</v>
      </c>
      <c r="S24" s="329" t="s">
        <v>113</v>
      </c>
      <c r="U24" s="318"/>
      <c r="V24" s="318">
        <f t="shared" si="26"/>
        <v>0</v>
      </c>
      <c r="W24" s="317">
        <f t="shared" si="32"/>
        <v>0</v>
      </c>
      <c r="X24" s="318">
        <f t="shared" si="27"/>
        <v>2600</v>
      </c>
      <c r="Y24" s="318">
        <f t="shared" si="28"/>
        <v>0</v>
      </c>
      <c r="Z24" s="318">
        <f t="shared" ref="Z24:Z27" si="33">ROUNDUP(J24*(1-40%),0)</f>
        <v>2400</v>
      </c>
      <c r="AA24" s="318">
        <f t="shared" si="29"/>
        <v>0</v>
      </c>
      <c r="AB24" s="318">
        <f t="shared" ref="AB24:AB27" si="34">ROUNDUP(J24*(1-45%),0)</f>
        <v>2200</v>
      </c>
      <c r="AC24" s="318">
        <f t="shared" si="30"/>
        <v>0</v>
      </c>
      <c r="AD24" s="318">
        <f t="shared" si="31"/>
        <v>2000</v>
      </c>
    </row>
    <row r="25" spans="1:30" s="319" customFormat="1" ht="55.5" customHeight="1">
      <c r="A25" s="322">
        <v>21</v>
      </c>
      <c r="B25" s="308" t="s">
        <v>127</v>
      </c>
      <c r="C25" s="308" t="s">
        <v>128</v>
      </c>
      <c r="D25" s="312"/>
      <c r="E25" s="323" t="s">
        <v>129</v>
      </c>
      <c r="F25" s="324" t="s">
        <v>130</v>
      </c>
      <c r="G25" s="325" t="s">
        <v>131</v>
      </c>
      <c r="H25" s="308" t="s">
        <v>30</v>
      </c>
      <c r="I25" s="326">
        <v>190</v>
      </c>
      <c r="J25" s="327">
        <v>3999</v>
      </c>
      <c r="K25" s="332">
        <v>4670027201313</v>
      </c>
      <c r="L25" s="311">
        <v>591</v>
      </c>
      <c r="M25" s="308" t="s">
        <v>125</v>
      </c>
      <c r="N25" s="308" t="s">
        <v>32</v>
      </c>
      <c r="O25" s="333" t="s">
        <v>132</v>
      </c>
      <c r="P25" s="312" t="s">
        <v>33</v>
      </c>
      <c r="Q25" s="328">
        <v>14670027201310</v>
      </c>
      <c r="R25" s="312">
        <v>20</v>
      </c>
      <c r="S25" s="329" t="s">
        <v>113</v>
      </c>
      <c r="U25" s="318"/>
      <c r="V25" s="318">
        <f t="shared" si="26"/>
        <v>0</v>
      </c>
      <c r="W25" s="317">
        <f t="shared" si="32"/>
        <v>0</v>
      </c>
      <c r="X25" s="318">
        <f t="shared" si="27"/>
        <v>2600</v>
      </c>
      <c r="Y25" s="318">
        <f t="shared" si="28"/>
        <v>0</v>
      </c>
      <c r="Z25" s="318">
        <f t="shared" si="33"/>
        <v>2400</v>
      </c>
      <c r="AA25" s="318">
        <f t="shared" si="29"/>
        <v>0</v>
      </c>
      <c r="AB25" s="318">
        <f t="shared" si="34"/>
        <v>2200</v>
      </c>
      <c r="AC25" s="318">
        <f t="shared" si="30"/>
        <v>0</v>
      </c>
      <c r="AD25" s="318">
        <f t="shared" si="31"/>
        <v>2000</v>
      </c>
    </row>
    <row r="26" spans="1:30" s="345" customFormat="1" ht="60" customHeight="1">
      <c r="A26" s="322">
        <v>22</v>
      </c>
      <c r="B26" s="308" t="s">
        <v>140</v>
      </c>
      <c r="C26" s="334" t="s">
        <v>141</v>
      </c>
      <c r="D26" s="335"/>
      <c r="E26" s="336" t="s">
        <v>142</v>
      </c>
      <c r="F26" s="337" t="s">
        <v>143</v>
      </c>
      <c r="G26" s="338" t="s">
        <v>144</v>
      </c>
      <c r="H26" s="334" t="s">
        <v>145</v>
      </c>
      <c r="I26" s="339">
        <v>1100</v>
      </c>
      <c r="J26" s="340">
        <v>10499</v>
      </c>
      <c r="K26" s="341">
        <v>4670027202242</v>
      </c>
      <c r="L26" s="311">
        <v>2065</v>
      </c>
      <c r="M26" s="334" t="s">
        <v>97</v>
      </c>
      <c r="N26" s="334" t="s">
        <v>32</v>
      </c>
      <c r="O26" s="342" t="s">
        <v>146</v>
      </c>
      <c r="P26" s="335" t="s">
        <v>33</v>
      </c>
      <c r="Q26" s="343">
        <v>14670027202249</v>
      </c>
      <c r="R26" s="335">
        <v>4</v>
      </c>
      <c r="S26" s="344" t="s">
        <v>113</v>
      </c>
      <c r="U26" s="346"/>
      <c r="V26" s="346">
        <f t="shared" si="26"/>
        <v>0</v>
      </c>
      <c r="W26" s="317">
        <f t="shared" si="32"/>
        <v>0</v>
      </c>
      <c r="X26" s="346">
        <f t="shared" si="27"/>
        <v>6825</v>
      </c>
      <c r="Y26" s="346">
        <f t="shared" si="28"/>
        <v>0</v>
      </c>
      <c r="Z26" s="346">
        <f t="shared" si="33"/>
        <v>6300</v>
      </c>
      <c r="AA26" s="346">
        <f t="shared" si="29"/>
        <v>0</v>
      </c>
      <c r="AB26" s="346">
        <f t="shared" si="34"/>
        <v>5775</v>
      </c>
      <c r="AC26" s="346">
        <f t="shared" si="30"/>
        <v>0</v>
      </c>
      <c r="AD26" s="346">
        <f t="shared" si="31"/>
        <v>5250</v>
      </c>
    </row>
    <row r="27" spans="1:30" s="319" customFormat="1" ht="62.25" customHeight="1" thickBot="1">
      <c r="A27" s="322">
        <v>23</v>
      </c>
      <c r="B27" s="308" t="s">
        <v>133</v>
      </c>
      <c r="C27" s="308" t="s">
        <v>134</v>
      </c>
      <c r="D27" s="312"/>
      <c r="E27" s="323" t="s">
        <v>135</v>
      </c>
      <c r="F27" s="324" t="s">
        <v>136</v>
      </c>
      <c r="G27" s="325" t="s">
        <v>137</v>
      </c>
      <c r="H27" s="308" t="s">
        <v>30</v>
      </c>
      <c r="I27" s="326">
        <v>250</v>
      </c>
      <c r="J27" s="327">
        <v>4599</v>
      </c>
      <c r="K27" s="332">
        <v>4670027201283</v>
      </c>
      <c r="L27" s="311">
        <v>948</v>
      </c>
      <c r="M27" s="303" t="s">
        <v>138</v>
      </c>
      <c r="N27" s="308" t="s">
        <v>32</v>
      </c>
      <c r="O27" s="333" t="s">
        <v>139</v>
      </c>
      <c r="P27" s="312" t="s">
        <v>42</v>
      </c>
      <c r="Q27" s="328">
        <v>14670027201280</v>
      </c>
      <c r="R27" s="312">
        <v>16</v>
      </c>
      <c r="S27" s="329" t="s">
        <v>113</v>
      </c>
      <c r="U27" s="318"/>
      <c r="V27" s="318">
        <f t="shared" si="26"/>
        <v>0</v>
      </c>
      <c r="W27" s="317">
        <f t="shared" si="32"/>
        <v>0</v>
      </c>
      <c r="X27" s="318">
        <f t="shared" si="27"/>
        <v>2990</v>
      </c>
      <c r="Y27" s="318">
        <f t="shared" si="28"/>
        <v>0</v>
      </c>
      <c r="Z27" s="318">
        <f t="shared" si="33"/>
        <v>2760</v>
      </c>
      <c r="AA27" s="318">
        <f t="shared" si="29"/>
        <v>0</v>
      </c>
      <c r="AB27" s="318">
        <f t="shared" si="34"/>
        <v>2530</v>
      </c>
      <c r="AC27" s="318">
        <f t="shared" si="30"/>
        <v>0</v>
      </c>
      <c r="AD27" s="318">
        <f t="shared" si="31"/>
        <v>2300</v>
      </c>
    </row>
    <row r="28" spans="1:30" ht="89.25" customHeight="1" thickBot="1">
      <c r="A28" s="11" t="s">
        <v>147</v>
      </c>
      <c r="B28" s="12"/>
      <c r="C28" s="13"/>
      <c r="D28" s="14"/>
      <c r="E28" s="14"/>
      <c r="F28" s="15"/>
      <c r="G28" s="15"/>
      <c r="H28" s="15"/>
      <c r="I28" s="15"/>
      <c r="J28" s="29"/>
      <c r="K28" s="15"/>
      <c r="L28" s="15"/>
      <c r="M28" s="15"/>
      <c r="N28" s="15"/>
      <c r="O28" s="15"/>
      <c r="P28" s="15"/>
      <c r="Q28" s="15"/>
      <c r="R28" s="15"/>
      <c r="S28" s="15"/>
      <c r="U28" s="106"/>
      <c r="V28" s="43"/>
      <c r="W28" s="43"/>
      <c r="X28" s="43"/>
      <c r="Y28" s="43"/>
      <c r="Z28" s="47"/>
      <c r="AA28" s="43"/>
      <c r="AB28" s="47"/>
      <c r="AC28" s="43"/>
      <c r="AD28" s="43"/>
    </row>
    <row r="29" spans="1:30" ht="49.5" customHeight="1">
      <c r="A29" s="56">
        <v>24</v>
      </c>
      <c r="B29" s="21" t="s">
        <v>148</v>
      </c>
      <c r="C29" s="52" t="s">
        <v>149</v>
      </c>
      <c r="D29" s="45"/>
      <c r="E29" s="19" t="s">
        <v>150</v>
      </c>
      <c r="F29" s="57" t="s">
        <v>151</v>
      </c>
      <c r="G29" s="58" t="s">
        <v>152</v>
      </c>
      <c r="H29" s="21" t="s">
        <v>30</v>
      </c>
      <c r="I29" s="83">
        <v>400</v>
      </c>
      <c r="J29" s="31">
        <v>5299</v>
      </c>
      <c r="K29" s="81">
        <v>4670027202181</v>
      </c>
      <c r="L29" s="82">
        <v>951</v>
      </c>
      <c r="M29" s="17" t="s">
        <v>41</v>
      </c>
      <c r="N29" s="21" t="s">
        <v>32</v>
      </c>
      <c r="O29" s="87" t="s">
        <v>153</v>
      </c>
      <c r="P29" s="45" t="s">
        <v>42</v>
      </c>
      <c r="Q29" s="105" t="s">
        <v>154</v>
      </c>
      <c r="R29" s="45">
        <v>12</v>
      </c>
      <c r="S29" s="46" t="s">
        <v>155</v>
      </c>
      <c r="U29" s="47"/>
      <c r="V29" s="47">
        <f t="shared" ref="V29:V35" si="35">$U29*X29</f>
        <v>0</v>
      </c>
      <c r="W29" s="48">
        <f>L29/1000*U29</f>
        <v>0</v>
      </c>
      <c r="X29" s="47">
        <f t="shared" ref="X29:X35" si="36">ROUNDUP(J29*(1-35%),0)</f>
        <v>3445</v>
      </c>
      <c r="Y29" s="47">
        <f t="shared" ref="Y29:Y35" si="37">$U29*Z29</f>
        <v>0</v>
      </c>
      <c r="Z29" s="47">
        <f t="shared" si="8"/>
        <v>2915</v>
      </c>
      <c r="AA29" s="47">
        <f t="shared" ref="AA29:AA35" si="38">$U29*AB29</f>
        <v>0</v>
      </c>
      <c r="AB29" s="47">
        <f t="shared" si="6"/>
        <v>2650</v>
      </c>
      <c r="AC29" s="47">
        <f t="shared" ref="AC29:AC35" si="39">$U29*AD29</f>
        <v>0</v>
      </c>
      <c r="AD29" s="47">
        <f t="shared" ref="AD29:AD35" si="40">ROUNDUP(J29*(1-50%),0)</f>
        <v>2650</v>
      </c>
    </row>
    <row r="30" spans="1:30" ht="53.25" customHeight="1">
      <c r="A30" s="56">
        <v>25</v>
      </c>
      <c r="B30" s="21" t="s">
        <v>156</v>
      </c>
      <c r="C30" s="52" t="s">
        <v>157</v>
      </c>
      <c r="D30" s="45"/>
      <c r="E30" s="19" t="s">
        <v>158</v>
      </c>
      <c r="F30" s="57" t="s">
        <v>159</v>
      </c>
      <c r="G30" s="58" t="s">
        <v>160</v>
      </c>
      <c r="H30" s="21" t="s">
        <v>30</v>
      </c>
      <c r="I30" s="83">
        <v>250</v>
      </c>
      <c r="J30" s="31">
        <v>4199</v>
      </c>
      <c r="K30" s="81">
        <v>4670027202198</v>
      </c>
      <c r="L30" s="82">
        <v>824</v>
      </c>
      <c r="M30" s="17" t="s">
        <v>41</v>
      </c>
      <c r="N30" s="21" t="s">
        <v>32</v>
      </c>
      <c r="O30" s="87" t="s">
        <v>161</v>
      </c>
      <c r="P30" s="45" t="s">
        <v>42</v>
      </c>
      <c r="Q30" s="105">
        <v>14670027202195</v>
      </c>
      <c r="R30" s="45">
        <v>12</v>
      </c>
      <c r="S30" s="46" t="s">
        <v>155</v>
      </c>
      <c r="U30" s="47"/>
      <c r="V30" s="47">
        <f t="shared" si="35"/>
        <v>0</v>
      </c>
      <c r="W30" s="48">
        <f t="shared" ref="W30:W35" si="41">L30/1000*U30</f>
        <v>0</v>
      </c>
      <c r="X30" s="47">
        <f t="shared" si="36"/>
        <v>2730</v>
      </c>
      <c r="Y30" s="47">
        <f t="shared" si="37"/>
        <v>0</v>
      </c>
      <c r="Z30" s="47">
        <f t="shared" si="8"/>
        <v>2310</v>
      </c>
      <c r="AA30" s="47">
        <f t="shared" si="38"/>
        <v>0</v>
      </c>
      <c r="AB30" s="47">
        <f t="shared" si="6"/>
        <v>2100</v>
      </c>
      <c r="AC30" s="47">
        <f t="shared" si="39"/>
        <v>0</v>
      </c>
      <c r="AD30" s="47">
        <f t="shared" si="40"/>
        <v>2100</v>
      </c>
    </row>
    <row r="31" spans="1:30" ht="63.75" customHeight="1">
      <c r="A31" s="56">
        <v>26</v>
      </c>
      <c r="B31" s="21" t="s">
        <v>162</v>
      </c>
      <c r="C31" s="52" t="s">
        <v>163</v>
      </c>
      <c r="D31" s="45"/>
      <c r="E31" s="19" t="s">
        <v>164</v>
      </c>
      <c r="F31" s="62" t="s">
        <v>165</v>
      </c>
      <c r="G31" s="61" t="s">
        <v>166</v>
      </c>
      <c r="H31" s="21" t="s">
        <v>30</v>
      </c>
      <c r="I31" s="160">
        <v>145</v>
      </c>
      <c r="J31" s="31">
        <v>3199</v>
      </c>
      <c r="K31" s="81">
        <v>4670027202211</v>
      </c>
      <c r="L31" s="82">
        <v>526</v>
      </c>
      <c r="M31" s="21" t="s">
        <v>31</v>
      </c>
      <c r="N31" s="21" t="s">
        <v>32</v>
      </c>
      <c r="O31" s="79" t="s">
        <v>167</v>
      </c>
      <c r="P31" s="45" t="s">
        <v>33</v>
      </c>
      <c r="Q31" s="105">
        <v>14670027202218</v>
      </c>
      <c r="R31" s="45">
        <v>20</v>
      </c>
      <c r="S31" s="46" t="s">
        <v>155</v>
      </c>
      <c r="U31" s="47"/>
      <c r="V31" s="47">
        <f t="shared" si="35"/>
        <v>0</v>
      </c>
      <c r="W31" s="48">
        <f t="shared" si="41"/>
        <v>0</v>
      </c>
      <c r="X31" s="47">
        <f t="shared" si="36"/>
        <v>2080</v>
      </c>
      <c r="Y31" s="47">
        <f t="shared" si="37"/>
        <v>0</v>
      </c>
      <c r="Z31" s="47">
        <f t="shared" si="8"/>
        <v>1760</v>
      </c>
      <c r="AA31" s="47">
        <f t="shared" si="38"/>
        <v>0</v>
      </c>
      <c r="AB31" s="47">
        <f t="shared" si="6"/>
        <v>1600</v>
      </c>
      <c r="AC31" s="47">
        <f t="shared" si="39"/>
        <v>0</v>
      </c>
      <c r="AD31" s="47">
        <f t="shared" si="40"/>
        <v>1600</v>
      </c>
    </row>
    <row r="32" spans="1:30" ht="52.5" customHeight="1">
      <c r="A32" s="56">
        <v>27</v>
      </c>
      <c r="B32" s="21" t="s">
        <v>168</v>
      </c>
      <c r="C32" s="52" t="s">
        <v>169</v>
      </c>
      <c r="D32" s="45"/>
      <c r="E32" s="19" t="s">
        <v>170</v>
      </c>
      <c r="F32" s="62" t="s">
        <v>171</v>
      </c>
      <c r="G32" s="58" t="s">
        <v>172</v>
      </c>
      <c r="H32" s="21" t="s">
        <v>30</v>
      </c>
      <c r="I32" s="83">
        <v>135</v>
      </c>
      <c r="J32" s="31">
        <v>2999</v>
      </c>
      <c r="K32" s="81">
        <v>4670027202228</v>
      </c>
      <c r="L32" s="82">
        <v>539</v>
      </c>
      <c r="M32" s="21" t="s">
        <v>31</v>
      </c>
      <c r="N32" s="21" t="s">
        <v>32</v>
      </c>
      <c r="O32" s="79" t="s">
        <v>173</v>
      </c>
      <c r="P32" s="45" t="s">
        <v>33</v>
      </c>
      <c r="Q32" s="105">
        <v>14670027202225</v>
      </c>
      <c r="R32" s="45">
        <v>20</v>
      </c>
      <c r="S32" s="46" t="s">
        <v>155</v>
      </c>
      <c r="U32" s="47"/>
      <c r="V32" s="47">
        <f t="shared" si="35"/>
        <v>0</v>
      </c>
      <c r="W32" s="48">
        <f t="shared" si="41"/>
        <v>0</v>
      </c>
      <c r="X32" s="47">
        <f t="shared" si="36"/>
        <v>1950</v>
      </c>
      <c r="Y32" s="47">
        <f t="shared" si="37"/>
        <v>0</v>
      </c>
      <c r="Z32" s="47">
        <f t="shared" si="8"/>
        <v>1650</v>
      </c>
      <c r="AA32" s="47">
        <f t="shared" si="38"/>
        <v>0</v>
      </c>
      <c r="AB32" s="47">
        <f t="shared" si="6"/>
        <v>1500</v>
      </c>
      <c r="AC32" s="47">
        <f t="shared" si="39"/>
        <v>0</v>
      </c>
      <c r="AD32" s="47">
        <f t="shared" si="40"/>
        <v>1500</v>
      </c>
    </row>
    <row r="33" spans="1:30" ht="54" customHeight="1">
      <c r="A33" s="56">
        <v>28</v>
      </c>
      <c r="B33" s="21" t="s">
        <v>174</v>
      </c>
      <c r="C33" s="52" t="s">
        <v>175</v>
      </c>
      <c r="D33" s="45"/>
      <c r="E33" s="19" t="s">
        <v>176</v>
      </c>
      <c r="F33" s="62" t="s">
        <v>177</v>
      </c>
      <c r="G33" s="58" t="s">
        <v>178</v>
      </c>
      <c r="H33" s="21" t="s">
        <v>30</v>
      </c>
      <c r="I33" s="83">
        <v>150</v>
      </c>
      <c r="J33" s="31">
        <v>3299</v>
      </c>
      <c r="K33" s="81">
        <v>4670027202372</v>
      </c>
      <c r="L33" s="82">
        <v>497</v>
      </c>
      <c r="M33" s="21" t="s">
        <v>31</v>
      </c>
      <c r="N33" s="21" t="s">
        <v>32</v>
      </c>
      <c r="O33" s="88" t="s">
        <v>179</v>
      </c>
      <c r="P33" s="45" t="s">
        <v>33</v>
      </c>
      <c r="Q33" s="105">
        <v>14670027202379</v>
      </c>
      <c r="R33" s="45">
        <v>20</v>
      </c>
      <c r="S33" s="46" t="s">
        <v>155</v>
      </c>
      <c r="U33" s="47"/>
      <c r="V33" s="47">
        <f t="shared" si="35"/>
        <v>0</v>
      </c>
      <c r="W33" s="48">
        <f t="shared" si="41"/>
        <v>0</v>
      </c>
      <c r="X33" s="47">
        <f t="shared" si="36"/>
        <v>2145</v>
      </c>
      <c r="Y33" s="47">
        <f t="shared" si="37"/>
        <v>0</v>
      </c>
      <c r="Z33" s="47">
        <f t="shared" si="8"/>
        <v>1815</v>
      </c>
      <c r="AA33" s="47">
        <f t="shared" si="38"/>
        <v>0</v>
      </c>
      <c r="AB33" s="47">
        <f t="shared" si="6"/>
        <v>1650</v>
      </c>
      <c r="AC33" s="47">
        <f t="shared" si="39"/>
        <v>0</v>
      </c>
      <c r="AD33" s="47">
        <f t="shared" si="40"/>
        <v>1650</v>
      </c>
    </row>
    <row r="34" spans="1:30" ht="61.5" customHeight="1">
      <c r="A34" s="56">
        <v>29</v>
      </c>
      <c r="B34" s="65" t="s">
        <v>180</v>
      </c>
      <c r="C34" s="65" t="s">
        <v>181</v>
      </c>
      <c r="D34" s="67"/>
      <c r="E34" s="112" t="s">
        <v>182</v>
      </c>
      <c r="F34" s="68" t="s">
        <v>183</v>
      </c>
      <c r="G34" s="61" t="s">
        <v>184</v>
      </c>
      <c r="H34" s="21" t="s">
        <v>30</v>
      </c>
      <c r="I34" s="160">
        <v>700</v>
      </c>
      <c r="J34" s="31">
        <v>7799</v>
      </c>
      <c r="K34" s="161">
        <v>4670027202204</v>
      </c>
      <c r="L34" s="82">
        <v>1501</v>
      </c>
      <c r="M34" s="91" t="s">
        <v>185</v>
      </c>
      <c r="N34" s="91" t="s">
        <v>186</v>
      </c>
      <c r="O34" s="162" t="s">
        <v>187</v>
      </c>
      <c r="P34" s="67" t="s">
        <v>42</v>
      </c>
      <c r="Q34" s="105">
        <v>14670027202201</v>
      </c>
      <c r="R34" s="45">
        <v>8</v>
      </c>
      <c r="S34" s="46" t="s">
        <v>155</v>
      </c>
      <c r="U34" s="47"/>
      <c r="V34" s="47">
        <f t="shared" si="35"/>
        <v>0</v>
      </c>
      <c r="W34" s="48">
        <f t="shared" si="41"/>
        <v>0</v>
      </c>
      <c r="X34" s="47">
        <f t="shared" si="36"/>
        <v>5070</v>
      </c>
      <c r="Y34" s="47">
        <f t="shared" si="37"/>
        <v>0</v>
      </c>
      <c r="Z34" s="47">
        <f t="shared" si="8"/>
        <v>4290</v>
      </c>
      <c r="AA34" s="47">
        <f t="shared" si="38"/>
        <v>0</v>
      </c>
      <c r="AB34" s="47">
        <f t="shared" si="6"/>
        <v>3900</v>
      </c>
      <c r="AC34" s="47">
        <f t="shared" si="39"/>
        <v>0</v>
      </c>
      <c r="AD34" s="47">
        <f t="shared" si="40"/>
        <v>3900</v>
      </c>
    </row>
    <row r="35" spans="1:30" ht="78" customHeight="1" thickBot="1">
      <c r="A35" s="56">
        <v>30</v>
      </c>
      <c r="B35" s="21" t="s">
        <v>188</v>
      </c>
      <c r="C35" s="21" t="s">
        <v>189</v>
      </c>
      <c r="D35" s="45"/>
      <c r="E35" s="19" t="s">
        <v>190</v>
      </c>
      <c r="F35" s="62" t="s">
        <v>191</v>
      </c>
      <c r="G35" s="58" t="s">
        <v>192</v>
      </c>
      <c r="H35" s="21" t="s">
        <v>30</v>
      </c>
      <c r="I35" s="83">
        <v>170</v>
      </c>
      <c r="J35" s="31">
        <v>3699</v>
      </c>
      <c r="K35" s="81">
        <v>4670027202303</v>
      </c>
      <c r="L35" s="82">
        <v>516</v>
      </c>
      <c r="M35" s="21" t="s">
        <v>125</v>
      </c>
      <c r="N35" s="21" t="s">
        <v>32</v>
      </c>
      <c r="O35" s="82" t="s">
        <v>193</v>
      </c>
      <c r="P35" s="45" t="s">
        <v>33</v>
      </c>
      <c r="Q35" s="105">
        <v>14670027202300</v>
      </c>
      <c r="R35" s="45">
        <v>20</v>
      </c>
      <c r="S35" s="46" t="s">
        <v>155</v>
      </c>
      <c r="U35" s="47"/>
      <c r="V35" s="47">
        <f t="shared" si="35"/>
        <v>0</v>
      </c>
      <c r="W35" s="48">
        <f t="shared" si="41"/>
        <v>0</v>
      </c>
      <c r="X35" s="47">
        <f t="shared" si="36"/>
        <v>2405</v>
      </c>
      <c r="Y35" s="47">
        <f t="shared" si="37"/>
        <v>0</v>
      </c>
      <c r="Z35" s="47">
        <f t="shared" si="8"/>
        <v>2035</v>
      </c>
      <c r="AA35" s="47">
        <f t="shared" si="38"/>
        <v>0</v>
      </c>
      <c r="AB35" s="47">
        <f t="shared" si="6"/>
        <v>1850</v>
      </c>
      <c r="AC35" s="47">
        <f t="shared" si="39"/>
        <v>0</v>
      </c>
      <c r="AD35" s="47">
        <f t="shared" si="40"/>
        <v>1850</v>
      </c>
    </row>
    <row r="36" spans="1:30" ht="87.75" customHeight="1" thickBot="1">
      <c r="A36" s="11" t="s">
        <v>194</v>
      </c>
      <c r="B36" s="12"/>
      <c r="C36" s="13"/>
      <c r="D36" s="14"/>
      <c r="E36" s="14"/>
      <c r="F36" s="15"/>
      <c r="G36" s="15"/>
      <c r="H36" s="15"/>
      <c r="I36" s="15"/>
      <c r="J36" s="29"/>
      <c r="K36" s="15"/>
      <c r="L36" s="15"/>
      <c r="M36" s="15"/>
      <c r="N36" s="15"/>
      <c r="O36" s="15"/>
      <c r="P36" s="15"/>
      <c r="Q36" s="15"/>
      <c r="R36" s="15"/>
      <c r="S36" s="15"/>
      <c r="U36" s="106"/>
      <c r="V36" s="43"/>
      <c r="W36" s="43"/>
      <c r="X36" s="43"/>
      <c r="Y36" s="43"/>
      <c r="Z36" s="47"/>
      <c r="AA36" s="43"/>
      <c r="AB36" s="47"/>
      <c r="AC36" s="43"/>
      <c r="AD36" s="43"/>
    </row>
    <row r="37" spans="1:30" ht="53.25" customHeight="1">
      <c r="A37" s="56">
        <v>31</v>
      </c>
      <c r="B37" s="21" t="s">
        <v>195</v>
      </c>
      <c r="C37" s="52" t="s">
        <v>196</v>
      </c>
      <c r="D37" s="45"/>
      <c r="E37" s="19" t="s">
        <v>197</v>
      </c>
      <c r="F37" s="62" t="s">
        <v>198</v>
      </c>
      <c r="G37" s="102" t="s">
        <v>199</v>
      </c>
      <c r="H37" s="21" t="s">
        <v>30</v>
      </c>
      <c r="I37" s="83">
        <v>520</v>
      </c>
      <c r="J37" s="31">
        <v>7399</v>
      </c>
      <c r="K37" s="81">
        <v>4670027202495</v>
      </c>
      <c r="L37" s="82">
        <v>1210</v>
      </c>
      <c r="M37" s="17" t="s">
        <v>41</v>
      </c>
      <c r="N37" s="21" t="s">
        <v>32</v>
      </c>
      <c r="O37" s="87" t="s">
        <v>200</v>
      </c>
      <c r="P37" s="45" t="s">
        <v>42</v>
      </c>
      <c r="Q37" s="105" t="s">
        <v>201</v>
      </c>
      <c r="R37" s="45">
        <v>8</v>
      </c>
      <c r="S37" s="46" t="s">
        <v>202</v>
      </c>
      <c r="U37" s="47"/>
      <c r="V37" s="47">
        <f t="shared" ref="V37:V45" si="42">$U37*X37</f>
        <v>0</v>
      </c>
      <c r="W37" s="48">
        <f t="shared" ref="W37:W45" si="43">L37/1000*U37</f>
        <v>0</v>
      </c>
      <c r="X37" s="47">
        <f t="shared" ref="X37:X45" si="44">ROUNDUP(J37*(1-35%),0)</f>
        <v>4810</v>
      </c>
      <c r="Y37" s="47">
        <f t="shared" ref="Y37:Y45" si="45">$U37*Z37</f>
        <v>0</v>
      </c>
      <c r="Z37" s="47">
        <f t="shared" si="8"/>
        <v>4070</v>
      </c>
      <c r="AA37" s="47">
        <f t="shared" ref="AA37:AA45" si="46">$U37*AB37</f>
        <v>0</v>
      </c>
      <c r="AB37" s="47">
        <f t="shared" si="6"/>
        <v>3700</v>
      </c>
      <c r="AC37" s="47">
        <f t="shared" ref="AC37:AC45" si="47">$U37*AD37</f>
        <v>0</v>
      </c>
      <c r="AD37" s="47">
        <f t="shared" ref="AD37:AD45" si="48">ROUNDUP(J37*(1-50%),0)</f>
        <v>3700</v>
      </c>
    </row>
    <row r="38" spans="1:30" ht="51" customHeight="1">
      <c r="A38" s="56">
        <v>32</v>
      </c>
      <c r="B38" s="21" t="s">
        <v>203</v>
      </c>
      <c r="C38" s="52" t="s">
        <v>204</v>
      </c>
      <c r="D38" s="45"/>
      <c r="E38" s="19" t="s">
        <v>205</v>
      </c>
      <c r="F38" s="62" t="s">
        <v>206</v>
      </c>
      <c r="G38" s="102" t="s">
        <v>207</v>
      </c>
      <c r="H38" s="52" t="s">
        <v>145</v>
      </c>
      <c r="I38" s="83">
        <v>333</v>
      </c>
      <c r="J38" s="31">
        <v>5199</v>
      </c>
      <c r="K38" s="81">
        <v>4670027202501</v>
      </c>
      <c r="L38" s="82">
        <v>944</v>
      </c>
      <c r="M38" s="17" t="s">
        <v>41</v>
      </c>
      <c r="N38" s="21" t="s">
        <v>32</v>
      </c>
      <c r="O38" s="87" t="s">
        <v>208</v>
      </c>
      <c r="P38" s="45" t="s">
        <v>42</v>
      </c>
      <c r="Q38" s="200">
        <v>14670027202508</v>
      </c>
      <c r="R38" s="45">
        <v>12</v>
      </c>
      <c r="S38" s="46" t="s">
        <v>202</v>
      </c>
      <c r="U38" s="47"/>
      <c r="V38" s="47">
        <f t="shared" si="42"/>
        <v>0</v>
      </c>
      <c r="W38" s="48">
        <f t="shared" si="43"/>
        <v>0</v>
      </c>
      <c r="X38" s="47">
        <f t="shared" si="44"/>
        <v>3380</v>
      </c>
      <c r="Y38" s="47">
        <f t="shared" si="45"/>
        <v>0</v>
      </c>
      <c r="Z38" s="47">
        <f t="shared" si="8"/>
        <v>2860</v>
      </c>
      <c r="AA38" s="47">
        <f t="shared" si="46"/>
        <v>0</v>
      </c>
      <c r="AB38" s="47">
        <f t="shared" ref="AB38:AB109" si="49">ROUNDUP(J38*(1-50%),0)</f>
        <v>2600</v>
      </c>
      <c r="AC38" s="47">
        <f t="shared" si="47"/>
        <v>0</v>
      </c>
      <c r="AD38" s="47">
        <f t="shared" si="48"/>
        <v>2600</v>
      </c>
    </row>
    <row r="39" spans="1:30" ht="66" customHeight="1">
      <c r="A39" s="56">
        <v>33</v>
      </c>
      <c r="B39" s="21" t="s">
        <v>209</v>
      </c>
      <c r="C39" s="52" t="s">
        <v>210</v>
      </c>
      <c r="D39" s="45"/>
      <c r="E39" s="19" t="s">
        <v>211</v>
      </c>
      <c r="F39" s="62" t="s">
        <v>212</v>
      </c>
      <c r="G39" s="102" t="s">
        <v>213</v>
      </c>
      <c r="H39" s="52" t="s">
        <v>145</v>
      </c>
      <c r="I39" s="83">
        <v>155</v>
      </c>
      <c r="J39" s="31">
        <v>3799</v>
      </c>
      <c r="K39" s="81">
        <v>4670027203034</v>
      </c>
      <c r="L39" s="82">
        <v>493</v>
      </c>
      <c r="M39" s="21" t="s">
        <v>31</v>
      </c>
      <c r="N39" s="21" t="s">
        <v>32</v>
      </c>
      <c r="O39" s="87" t="s">
        <v>214</v>
      </c>
      <c r="P39" s="45" t="s">
        <v>33</v>
      </c>
      <c r="Q39" s="200">
        <v>14670027203031</v>
      </c>
      <c r="R39" s="45">
        <v>20</v>
      </c>
      <c r="S39" s="46" t="s">
        <v>202</v>
      </c>
      <c r="U39" s="47"/>
      <c r="V39" s="47">
        <f t="shared" si="42"/>
        <v>0</v>
      </c>
      <c r="W39" s="48">
        <f t="shared" si="43"/>
        <v>0</v>
      </c>
      <c r="X39" s="47">
        <f t="shared" si="44"/>
        <v>2470</v>
      </c>
      <c r="Y39" s="47">
        <f t="shared" si="45"/>
        <v>0</v>
      </c>
      <c r="Z39" s="47">
        <f t="shared" si="8"/>
        <v>2090</v>
      </c>
      <c r="AA39" s="47">
        <f t="shared" si="46"/>
        <v>0</v>
      </c>
      <c r="AB39" s="47">
        <f t="shared" si="49"/>
        <v>1900</v>
      </c>
      <c r="AC39" s="47">
        <f t="shared" si="47"/>
        <v>0</v>
      </c>
      <c r="AD39" s="47">
        <f t="shared" si="48"/>
        <v>1900</v>
      </c>
    </row>
    <row r="40" spans="1:30" ht="51" customHeight="1">
      <c r="A40" s="56">
        <v>34</v>
      </c>
      <c r="B40" s="21" t="s">
        <v>215</v>
      </c>
      <c r="C40" s="52" t="s">
        <v>216</v>
      </c>
      <c r="D40" s="45"/>
      <c r="E40" s="19" t="s">
        <v>217</v>
      </c>
      <c r="F40" s="113" t="s">
        <v>218</v>
      </c>
      <c r="G40" s="102" t="s">
        <v>219</v>
      </c>
      <c r="H40" s="52" t="s">
        <v>145</v>
      </c>
      <c r="I40" s="83">
        <v>230</v>
      </c>
      <c r="J40" s="31">
        <v>4799</v>
      </c>
      <c r="K40" s="163">
        <v>4670027203027</v>
      </c>
      <c r="L40" s="82">
        <v>811</v>
      </c>
      <c r="M40" s="17" t="s">
        <v>41</v>
      </c>
      <c r="N40" s="21" t="s">
        <v>32</v>
      </c>
      <c r="O40" s="87" t="s">
        <v>220</v>
      </c>
      <c r="P40" s="45" t="s">
        <v>42</v>
      </c>
      <c r="Q40" s="200">
        <v>14670027203024</v>
      </c>
      <c r="R40" s="45">
        <v>12</v>
      </c>
      <c r="S40" s="46" t="s">
        <v>202</v>
      </c>
      <c r="U40" s="47"/>
      <c r="V40" s="47">
        <f t="shared" si="42"/>
        <v>0</v>
      </c>
      <c r="W40" s="48">
        <f t="shared" si="43"/>
        <v>0</v>
      </c>
      <c r="X40" s="47">
        <f t="shared" si="44"/>
        <v>3120</v>
      </c>
      <c r="Y40" s="47">
        <f t="shared" si="45"/>
        <v>0</v>
      </c>
      <c r="Z40" s="47">
        <f t="shared" si="8"/>
        <v>2640</v>
      </c>
      <c r="AA40" s="47">
        <f t="shared" si="46"/>
        <v>0</v>
      </c>
      <c r="AB40" s="47">
        <f t="shared" si="49"/>
        <v>2400</v>
      </c>
      <c r="AC40" s="47">
        <f t="shared" si="47"/>
        <v>0</v>
      </c>
      <c r="AD40" s="47">
        <f t="shared" si="48"/>
        <v>2400</v>
      </c>
    </row>
    <row r="41" spans="1:30" ht="51" customHeight="1">
      <c r="A41" s="56">
        <v>35</v>
      </c>
      <c r="B41" s="21" t="s">
        <v>221</v>
      </c>
      <c r="C41" s="52" t="s">
        <v>222</v>
      </c>
      <c r="D41" s="45"/>
      <c r="E41" s="19" t="s">
        <v>223</v>
      </c>
      <c r="F41" s="113" t="s">
        <v>224</v>
      </c>
      <c r="G41" s="102" t="s">
        <v>225</v>
      </c>
      <c r="H41" s="52" t="s">
        <v>145</v>
      </c>
      <c r="I41" s="83">
        <v>600</v>
      </c>
      <c r="J41" s="31">
        <v>7899</v>
      </c>
      <c r="K41" s="163">
        <v>4670027203010</v>
      </c>
      <c r="L41" s="82">
        <v>1351</v>
      </c>
      <c r="M41" s="91" t="s">
        <v>99</v>
      </c>
      <c r="N41" s="21" t="s">
        <v>32</v>
      </c>
      <c r="O41" s="87" t="s">
        <v>226</v>
      </c>
      <c r="P41" s="45" t="s">
        <v>42</v>
      </c>
      <c r="Q41" s="200">
        <v>14670027203017</v>
      </c>
      <c r="R41" s="45">
        <v>8</v>
      </c>
      <c r="S41" s="46" t="s">
        <v>202</v>
      </c>
      <c r="U41" s="47"/>
      <c r="V41" s="47">
        <f t="shared" si="42"/>
        <v>0</v>
      </c>
      <c r="W41" s="48">
        <f t="shared" si="43"/>
        <v>0</v>
      </c>
      <c r="X41" s="47">
        <f t="shared" si="44"/>
        <v>5135</v>
      </c>
      <c r="Y41" s="47">
        <f t="shared" si="45"/>
        <v>0</v>
      </c>
      <c r="Z41" s="47">
        <f t="shared" si="8"/>
        <v>4345</v>
      </c>
      <c r="AA41" s="47">
        <f t="shared" si="46"/>
        <v>0</v>
      </c>
      <c r="AB41" s="47">
        <f t="shared" si="49"/>
        <v>3950</v>
      </c>
      <c r="AC41" s="47">
        <f t="shared" si="47"/>
        <v>0</v>
      </c>
      <c r="AD41" s="47">
        <f t="shared" si="48"/>
        <v>3950</v>
      </c>
    </row>
    <row r="42" spans="1:30" s="49" customFormat="1" ht="72" customHeight="1">
      <c r="A42" s="56">
        <v>36</v>
      </c>
      <c r="B42" s="65" t="s">
        <v>227</v>
      </c>
      <c r="C42" s="114" t="s">
        <v>228</v>
      </c>
      <c r="D42" s="115"/>
      <c r="E42" s="116" t="s">
        <v>229</v>
      </c>
      <c r="F42" s="70" t="s">
        <v>230</v>
      </c>
      <c r="G42" s="56" t="s">
        <v>231</v>
      </c>
      <c r="H42" s="52" t="s">
        <v>145</v>
      </c>
      <c r="I42" s="167">
        <v>500</v>
      </c>
      <c r="J42" s="168">
        <v>7699</v>
      </c>
      <c r="K42" s="169">
        <v>4670027203997</v>
      </c>
      <c r="L42" s="81">
        <v>1216</v>
      </c>
      <c r="M42" s="167" t="s">
        <v>232</v>
      </c>
      <c r="N42" s="66" t="s">
        <v>32</v>
      </c>
      <c r="O42" s="170" t="s">
        <v>233</v>
      </c>
      <c r="P42" s="45" t="s">
        <v>42</v>
      </c>
      <c r="Q42" s="203"/>
      <c r="R42" s="189">
        <v>8</v>
      </c>
      <c r="S42" s="202" t="s">
        <v>202</v>
      </c>
      <c r="U42" s="104"/>
      <c r="V42" s="104">
        <f t="shared" si="42"/>
        <v>0</v>
      </c>
      <c r="W42" s="48">
        <f t="shared" si="43"/>
        <v>0</v>
      </c>
      <c r="X42" s="104">
        <f t="shared" si="44"/>
        <v>5005</v>
      </c>
      <c r="Y42" s="104">
        <f t="shared" si="45"/>
        <v>0</v>
      </c>
      <c r="Z42" s="47">
        <f t="shared" si="8"/>
        <v>4235</v>
      </c>
      <c r="AA42" s="104">
        <f t="shared" si="46"/>
        <v>0</v>
      </c>
      <c r="AB42" s="47">
        <f t="shared" si="49"/>
        <v>3850</v>
      </c>
      <c r="AC42" s="104">
        <f t="shared" si="47"/>
        <v>0</v>
      </c>
      <c r="AD42" s="104">
        <f t="shared" si="48"/>
        <v>3850</v>
      </c>
    </row>
    <row r="43" spans="1:30" s="49" customFormat="1" ht="72" customHeight="1">
      <c r="A43" s="56">
        <v>37</v>
      </c>
      <c r="B43" s="65" t="s">
        <v>234</v>
      </c>
      <c r="C43" s="146" t="s">
        <v>235</v>
      </c>
      <c r="D43" s="115"/>
      <c r="E43" s="116" t="s">
        <v>236</v>
      </c>
      <c r="F43" s="55" t="s">
        <v>237</v>
      </c>
      <c r="G43" s="56" t="s">
        <v>238</v>
      </c>
      <c r="H43" s="52" t="s">
        <v>145</v>
      </c>
      <c r="I43" s="167">
        <v>300</v>
      </c>
      <c r="J43" s="168">
        <v>5499</v>
      </c>
      <c r="K43" s="169">
        <v>4670027203966</v>
      </c>
      <c r="L43" s="81">
        <v>858</v>
      </c>
      <c r="M43" s="167" t="s">
        <v>232</v>
      </c>
      <c r="N43" s="66" t="s">
        <v>32</v>
      </c>
      <c r="O43" s="170" t="s">
        <v>239</v>
      </c>
      <c r="P43" s="45" t="s">
        <v>42</v>
      </c>
      <c r="Q43" s="203"/>
      <c r="R43" s="189">
        <v>12</v>
      </c>
      <c r="S43" s="202" t="s">
        <v>202</v>
      </c>
      <c r="U43" s="104"/>
      <c r="V43" s="104">
        <f t="shared" si="42"/>
        <v>0</v>
      </c>
      <c r="W43" s="48">
        <f t="shared" si="43"/>
        <v>0</v>
      </c>
      <c r="X43" s="104">
        <f t="shared" si="44"/>
        <v>3575</v>
      </c>
      <c r="Y43" s="104">
        <f t="shared" si="45"/>
        <v>0</v>
      </c>
      <c r="Z43" s="47">
        <f t="shared" si="8"/>
        <v>3025</v>
      </c>
      <c r="AA43" s="104">
        <f t="shared" si="46"/>
        <v>0</v>
      </c>
      <c r="AB43" s="47">
        <f t="shared" si="49"/>
        <v>2750</v>
      </c>
      <c r="AC43" s="104">
        <f t="shared" si="47"/>
        <v>0</v>
      </c>
      <c r="AD43" s="104">
        <f t="shared" si="48"/>
        <v>2750</v>
      </c>
    </row>
    <row r="44" spans="1:30" s="49" customFormat="1" ht="72" customHeight="1">
      <c r="A44" s="56">
        <v>38</v>
      </c>
      <c r="B44" s="65"/>
      <c r="C44" s="406" t="s">
        <v>1089</v>
      </c>
      <c r="D44" s="115"/>
      <c r="E44" s="116"/>
      <c r="F44" s="407" t="s">
        <v>1090</v>
      </c>
      <c r="G44" s="408" t="s">
        <v>1091</v>
      </c>
      <c r="H44" s="52" t="s">
        <v>494</v>
      </c>
      <c r="I44" s="410">
        <v>300</v>
      </c>
      <c r="J44" s="168">
        <v>5799</v>
      </c>
      <c r="K44" s="418">
        <v>4670027204130</v>
      </c>
      <c r="L44" s="81"/>
      <c r="M44" s="167" t="s">
        <v>232</v>
      </c>
      <c r="N44" s="66" t="s">
        <v>32</v>
      </c>
      <c r="O44" s="409" t="s">
        <v>1092</v>
      </c>
      <c r="P44" s="45" t="s">
        <v>42</v>
      </c>
      <c r="Q44" s="203"/>
      <c r="R44" s="189">
        <v>12</v>
      </c>
      <c r="S44" s="202" t="s">
        <v>202</v>
      </c>
      <c r="U44" s="104"/>
      <c r="V44" s="104">
        <f t="shared" si="42"/>
        <v>0</v>
      </c>
      <c r="W44" s="48"/>
      <c r="X44" s="104">
        <f t="shared" si="44"/>
        <v>3770</v>
      </c>
      <c r="Y44" s="104">
        <f t="shared" si="45"/>
        <v>0</v>
      </c>
      <c r="Z44" s="47">
        <f t="shared" si="8"/>
        <v>3190</v>
      </c>
      <c r="AA44" s="104">
        <f t="shared" si="46"/>
        <v>0</v>
      </c>
      <c r="AB44" s="47">
        <f t="shared" si="49"/>
        <v>2900</v>
      </c>
      <c r="AC44" s="104">
        <f t="shared" si="47"/>
        <v>0</v>
      </c>
      <c r="AD44" s="104">
        <f t="shared" si="48"/>
        <v>2900</v>
      </c>
    </row>
    <row r="45" spans="1:30" s="49" customFormat="1" ht="72" customHeight="1" thickBot="1">
      <c r="A45" s="56">
        <v>39</v>
      </c>
      <c r="B45" s="65" t="s">
        <v>234</v>
      </c>
      <c r="C45" s="114" t="s">
        <v>240</v>
      </c>
      <c r="D45" s="115"/>
      <c r="E45" s="116" t="s">
        <v>241</v>
      </c>
      <c r="F45" s="70" t="s">
        <v>242</v>
      </c>
      <c r="G45" s="56" t="s">
        <v>243</v>
      </c>
      <c r="H45" s="52" t="s">
        <v>145</v>
      </c>
      <c r="I45" s="53">
        <v>180</v>
      </c>
      <c r="J45" s="168">
        <v>5299</v>
      </c>
      <c r="K45" s="169">
        <v>4670027204208</v>
      </c>
      <c r="L45" s="81">
        <v>69</v>
      </c>
      <c r="M45" s="21" t="s">
        <v>31</v>
      </c>
      <c r="N45" s="66" t="s">
        <v>32</v>
      </c>
      <c r="O45" s="170" t="s">
        <v>244</v>
      </c>
      <c r="P45" s="45" t="s">
        <v>42</v>
      </c>
      <c r="Q45" s="203"/>
      <c r="R45" s="189">
        <v>12</v>
      </c>
      <c r="S45" s="202" t="s">
        <v>202</v>
      </c>
      <c r="U45" s="104"/>
      <c r="V45" s="104">
        <f t="shared" si="42"/>
        <v>0</v>
      </c>
      <c r="W45" s="48">
        <f t="shared" si="43"/>
        <v>0</v>
      </c>
      <c r="X45" s="104">
        <f t="shared" si="44"/>
        <v>3445</v>
      </c>
      <c r="Y45" s="104">
        <f t="shared" si="45"/>
        <v>0</v>
      </c>
      <c r="Z45" s="47">
        <f t="shared" si="8"/>
        <v>2915</v>
      </c>
      <c r="AA45" s="104">
        <f t="shared" si="46"/>
        <v>0</v>
      </c>
      <c r="AB45" s="47">
        <f t="shared" si="49"/>
        <v>2650</v>
      </c>
      <c r="AC45" s="104">
        <f t="shared" si="47"/>
        <v>0</v>
      </c>
      <c r="AD45" s="104">
        <f t="shared" si="48"/>
        <v>2650</v>
      </c>
    </row>
    <row r="46" spans="1:30" ht="84" customHeight="1" thickBot="1">
      <c r="A46" s="11" t="s">
        <v>245</v>
      </c>
      <c r="B46" s="117"/>
      <c r="C46" s="118"/>
      <c r="D46" s="14"/>
      <c r="E46" s="14"/>
      <c r="F46" s="15"/>
      <c r="G46" s="119"/>
      <c r="H46" s="119"/>
      <c r="I46" s="15"/>
      <c r="J46" s="15"/>
      <c r="K46" s="15"/>
      <c r="L46" s="15"/>
      <c r="M46" s="15"/>
      <c r="N46" s="15"/>
      <c r="O46" s="15"/>
      <c r="P46" s="15"/>
      <c r="Q46" s="15"/>
      <c r="R46" s="15"/>
      <c r="S46" s="204"/>
      <c r="U46" s="106"/>
      <c r="V46" s="43"/>
      <c r="W46" s="43"/>
      <c r="X46" s="43"/>
      <c r="Y46" s="43"/>
      <c r="Z46" s="47"/>
      <c r="AA46" s="43"/>
      <c r="AB46" s="47"/>
      <c r="AC46" s="43"/>
      <c r="AD46" s="43"/>
    </row>
    <row r="47" spans="1:30" ht="69" customHeight="1">
      <c r="A47" s="120">
        <v>40</v>
      </c>
      <c r="B47" s="120" t="s">
        <v>246</v>
      </c>
      <c r="C47" s="17" t="s">
        <v>247</v>
      </c>
      <c r="D47" s="121"/>
      <c r="E47" s="122" t="s">
        <v>248</v>
      </c>
      <c r="F47" s="123" t="s">
        <v>249</v>
      </c>
      <c r="G47" s="64" t="s">
        <v>250</v>
      </c>
      <c r="H47" s="18" t="s">
        <v>145</v>
      </c>
      <c r="I47" s="171">
        <v>335</v>
      </c>
      <c r="J47" s="172">
        <v>5299</v>
      </c>
      <c r="K47" s="173">
        <v>4670027202853</v>
      </c>
      <c r="L47" s="32">
        <v>964</v>
      </c>
      <c r="M47" s="174" t="s">
        <v>251</v>
      </c>
      <c r="N47" s="90" t="s">
        <v>32</v>
      </c>
      <c r="O47" s="175" t="s">
        <v>252</v>
      </c>
      <c r="P47" s="34" t="s">
        <v>42</v>
      </c>
      <c r="Q47" s="205">
        <v>14670027202850</v>
      </c>
      <c r="R47" s="34">
        <v>12</v>
      </c>
      <c r="S47" s="59" t="s">
        <v>253</v>
      </c>
      <c r="U47" s="47"/>
      <c r="V47" s="47">
        <f t="shared" ref="V47:V51" si="50">$U47*X47</f>
        <v>0</v>
      </c>
      <c r="W47" s="48">
        <f t="shared" ref="W47:W51" si="51">L47/1000*U47</f>
        <v>0</v>
      </c>
      <c r="X47" s="47">
        <f>ROUNDUP(J47*(1-35%),0)</f>
        <v>3445</v>
      </c>
      <c r="Y47" s="47">
        <f t="shared" ref="Y47:Y51" si="52">$U47*Z47</f>
        <v>0</v>
      </c>
      <c r="Z47" s="47">
        <f t="shared" ref="Z47:Z116" si="53">ROUNDUP(J47*(1-45%),0)</f>
        <v>2915</v>
      </c>
      <c r="AA47" s="47">
        <f>$U47*AB47</f>
        <v>0</v>
      </c>
      <c r="AB47" s="47">
        <f t="shared" si="49"/>
        <v>2650</v>
      </c>
      <c r="AC47" s="47">
        <f>$U47*AD47</f>
        <v>0</v>
      </c>
      <c r="AD47" s="47">
        <f t="shared" ref="AD47:AD51" si="54">ROUNDUP(J47*(1-50%),0)</f>
        <v>2650</v>
      </c>
    </row>
    <row r="48" spans="1:30" ht="69" customHeight="1">
      <c r="A48" s="120">
        <v>41</v>
      </c>
      <c r="B48" s="120" t="s">
        <v>254</v>
      </c>
      <c r="C48" s="21" t="s">
        <v>255</v>
      </c>
      <c r="D48" s="124"/>
      <c r="E48" s="19" t="s">
        <v>256</v>
      </c>
      <c r="F48" s="62" t="s">
        <v>257</v>
      </c>
      <c r="G48" s="58" t="s">
        <v>258</v>
      </c>
      <c r="H48" s="52" t="s">
        <v>145</v>
      </c>
      <c r="I48" s="83">
        <v>180</v>
      </c>
      <c r="J48" s="31">
        <v>3999</v>
      </c>
      <c r="K48" s="176">
        <v>4670027202846</v>
      </c>
      <c r="L48" s="81">
        <v>505</v>
      </c>
      <c r="M48" s="83" t="s">
        <v>259</v>
      </c>
      <c r="N48" s="21" t="s">
        <v>32</v>
      </c>
      <c r="O48" s="177" t="s">
        <v>260</v>
      </c>
      <c r="P48" s="178" t="s">
        <v>33</v>
      </c>
      <c r="Q48" s="200">
        <v>14670027202843</v>
      </c>
      <c r="R48" s="45">
        <v>20</v>
      </c>
      <c r="S48" s="46" t="s">
        <v>253</v>
      </c>
      <c r="U48" s="47"/>
      <c r="V48" s="47">
        <f t="shared" si="50"/>
        <v>0</v>
      </c>
      <c r="W48" s="48">
        <f t="shared" si="51"/>
        <v>0</v>
      </c>
      <c r="X48" s="47">
        <f t="shared" ref="X48:X51" si="55">ROUNDUP(J48*(1-35%),0)</f>
        <v>2600</v>
      </c>
      <c r="Y48" s="47">
        <f t="shared" si="52"/>
        <v>0</v>
      </c>
      <c r="Z48" s="47">
        <f t="shared" si="53"/>
        <v>2200</v>
      </c>
      <c r="AA48" s="47">
        <f t="shared" ref="AA48:AA51" si="56">$U48*AB48</f>
        <v>0</v>
      </c>
      <c r="AB48" s="47">
        <f t="shared" si="49"/>
        <v>2000</v>
      </c>
      <c r="AC48" s="47">
        <f t="shared" ref="AC48:AC51" si="57">$U48*AD48</f>
        <v>0</v>
      </c>
      <c r="AD48" s="47">
        <f t="shared" si="54"/>
        <v>2000</v>
      </c>
    </row>
    <row r="49" spans="1:32" s="49" customFormat="1" ht="72" customHeight="1">
      <c r="A49" s="120">
        <v>42</v>
      </c>
      <c r="B49" s="120" t="s">
        <v>261</v>
      </c>
      <c r="C49" s="52" t="s">
        <v>262</v>
      </c>
      <c r="D49" s="125"/>
      <c r="E49" s="54" t="s">
        <v>263</v>
      </c>
      <c r="F49" s="55" t="s">
        <v>264</v>
      </c>
      <c r="G49" s="53" t="s">
        <v>265</v>
      </c>
      <c r="H49" s="52" t="s">
        <v>145</v>
      </c>
      <c r="I49" s="85">
        <v>400</v>
      </c>
      <c r="J49" s="77">
        <v>6499</v>
      </c>
      <c r="K49" s="179">
        <v>4670027202891</v>
      </c>
      <c r="L49" s="81">
        <v>1196</v>
      </c>
      <c r="M49" s="85" t="s">
        <v>185</v>
      </c>
      <c r="N49" s="52" t="s">
        <v>32</v>
      </c>
      <c r="O49" s="180" t="s">
        <v>266</v>
      </c>
      <c r="P49" s="181" t="s">
        <v>42</v>
      </c>
      <c r="Q49" s="206">
        <v>14670027202898</v>
      </c>
      <c r="R49" s="63">
        <v>8</v>
      </c>
      <c r="S49" s="103" t="s">
        <v>253</v>
      </c>
      <c r="U49" s="104"/>
      <c r="V49" s="104">
        <f t="shared" si="50"/>
        <v>0</v>
      </c>
      <c r="W49" s="48">
        <f t="shared" si="51"/>
        <v>0</v>
      </c>
      <c r="X49" s="104">
        <f t="shared" si="55"/>
        <v>4225</v>
      </c>
      <c r="Y49" s="104">
        <f t="shared" si="52"/>
        <v>0</v>
      </c>
      <c r="Z49" s="47">
        <f t="shared" si="53"/>
        <v>3575</v>
      </c>
      <c r="AA49" s="104">
        <f t="shared" si="56"/>
        <v>0</v>
      </c>
      <c r="AB49" s="47">
        <f t="shared" si="49"/>
        <v>3250</v>
      </c>
      <c r="AC49" s="104">
        <f t="shared" si="57"/>
        <v>0</v>
      </c>
      <c r="AD49" s="104">
        <f t="shared" si="54"/>
        <v>3250</v>
      </c>
    </row>
    <row r="50" spans="1:32" ht="72" customHeight="1">
      <c r="A50" s="120">
        <v>43</v>
      </c>
      <c r="B50" s="120" t="s">
        <v>267</v>
      </c>
      <c r="C50" s="21" t="s">
        <v>268</v>
      </c>
      <c r="D50" s="124"/>
      <c r="E50" s="126" t="s">
        <v>269</v>
      </c>
      <c r="F50" s="62" t="s">
        <v>270</v>
      </c>
      <c r="G50" s="58" t="s">
        <v>271</v>
      </c>
      <c r="H50" s="52" t="s">
        <v>145</v>
      </c>
      <c r="I50" s="83">
        <v>195</v>
      </c>
      <c r="J50" s="31">
        <v>4099</v>
      </c>
      <c r="K50" s="176">
        <v>4670027202976</v>
      </c>
      <c r="L50" s="81">
        <v>542</v>
      </c>
      <c r="M50" s="83" t="s">
        <v>259</v>
      </c>
      <c r="N50" s="21" t="s">
        <v>32</v>
      </c>
      <c r="O50" s="177" t="s">
        <v>272</v>
      </c>
      <c r="P50" s="178" t="s">
        <v>33</v>
      </c>
      <c r="Q50" s="200">
        <v>14670027202973</v>
      </c>
      <c r="R50" s="45">
        <v>20</v>
      </c>
      <c r="S50" s="46" t="s">
        <v>253</v>
      </c>
      <c r="U50" s="47"/>
      <c r="V50" s="47">
        <f t="shared" si="50"/>
        <v>0</v>
      </c>
      <c r="W50" s="48">
        <f t="shared" si="51"/>
        <v>0</v>
      </c>
      <c r="X50" s="47">
        <f t="shared" si="55"/>
        <v>2665</v>
      </c>
      <c r="Y50" s="47">
        <f t="shared" si="52"/>
        <v>0</v>
      </c>
      <c r="Z50" s="47">
        <f t="shared" si="53"/>
        <v>2255</v>
      </c>
      <c r="AA50" s="47">
        <f t="shared" si="56"/>
        <v>0</v>
      </c>
      <c r="AB50" s="47">
        <f t="shared" si="49"/>
        <v>2050</v>
      </c>
      <c r="AC50" s="47">
        <f t="shared" si="57"/>
        <v>0</v>
      </c>
      <c r="AD50" s="47">
        <f t="shared" si="54"/>
        <v>2050</v>
      </c>
    </row>
    <row r="51" spans="1:32" s="49" customFormat="1" ht="72" customHeight="1" thickBot="1">
      <c r="A51" s="120">
        <v>44</v>
      </c>
      <c r="B51" s="131" t="s">
        <v>273</v>
      </c>
      <c r="C51" s="114" t="s">
        <v>274</v>
      </c>
      <c r="D51" s="115"/>
      <c r="E51" s="116" t="s">
        <v>275</v>
      </c>
      <c r="F51" s="70" t="s">
        <v>276</v>
      </c>
      <c r="G51" s="130" t="s">
        <v>277</v>
      </c>
      <c r="H51" s="52" t="s">
        <v>145</v>
      </c>
      <c r="I51" s="167">
        <v>330</v>
      </c>
      <c r="J51" s="168">
        <v>6499</v>
      </c>
      <c r="K51" s="169">
        <v>4670027203881</v>
      </c>
      <c r="L51" s="81">
        <v>813</v>
      </c>
      <c r="M51" s="167" t="s">
        <v>278</v>
      </c>
      <c r="N51" s="66" t="s">
        <v>32</v>
      </c>
      <c r="O51" s="182" t="s">
        <v>279</v>
      </c>
      <c r="P51" s="183" t="s">
        <v>33</v>
      </c>
      <c r="Q51" s="203"/>
      <c r="R51" s="189">
        <v>12</v>
      </c>
      <c r="S51" s="207" t="s">
        <v>253</v>
      </c>
      <c r="U51" s="104"/>
      <c r="V51" s="104">
        <f t="shared" si="50"/>
        <v>0</v>
      </c>
      <c r="W51" s="48">
        <f t="shared" si="51"/>
        <v>0</v>
      </c>
      <c r="X51" s="104">
        <f t="shared" si="55"/>
        <v>4225</v>
      </c>
      <c r="Y51" s="104">
        <f t="shared" si="52"/>
        <v>0</v>
      </c>
      <c r="Z51" s="47">
        <f t="shared" si="53"/>
        <v>3575</v>
      </c>
      <c r="AA51" s="104">
        <f t="shared" si="56"/>
        <v>0</v>
      </c>
      <c r="AB51" s="47">
        <f t="shared" si="49"/>
        <v>3250</v>
      </c>
      <c r="AC51" s="104">
        <f t="shared" si="57"/>
        <v>0</v>
      </c>
      <c r="AD51" s="104">
        <f t="shared" si="54"/>
        <v>3250</v>
      </c>
    </row>
    <row r="52" spans="1:32" ht="84" customHeight="1">
      <c r="A52" s="11" t="s">
        <v>280</v>
      </c>
      <c r="B52" s="117"/>
      <c r="C52" s="118"/>
      <c r="D52" s="14"/>
      <c r="E52" s="14"/>
      <c r="F52" s="15"/>
      <c r="G52" s="15"/>
      <c r="H52" s="15"/>
      <c r="I52" s="15"/>
      <c r="J52" s="184"/>
      <c r="K52" s="15"/>
      <c r="L52" s="15"/>
      <c r="M52" s="15"/>
      <c r="N52" s="15"/>
      <c r="O52" s="15"/>
      <c r="P52" s="15"/>
      <c r="Q52" s="15"/>
      <c r="R52" s="15"/>
      <c r="S52" s="15"/>
      <c r="T52" s="208"/>
      <c r="U52" s="106"/>
      <c r="V52" s="43"/>
      <c r="W52" s="43"/>
      <c r="X52" s="43"/>
      <c r="Y52" s="43"/>
      <c r="Z52" s="47"/>
      <c r="AA52" s="43"/>
      <c r="AB52" s="47"/>
      <c r="AC52" s="43"/>
      <c r="AD52" s="43"/>
    </row>
    <row r="53" spans="1:32" s="49" customFormat="1" ht="76.5" customHeight="1">
      <c r="A53" s="132">
        <v>45</v>
      </c>
      <c r="B53" s="133" t="s">
        <v>281</v>
      </c>
      <c r="C53" s="18" t="s">
        <v>282</v>
      </c>
      <c r="D53" s="134"/>
      <c r="E53" s="135" t="s">
        <v>283</v>
      </c>
      <c r="F53" s="136" t="s">
        <v>284</v>
      </c>
      <c r="G53" s="137" t="s">
        <v>285</v>
      </c>
      <c r="H53" s="52" t="s">
        <v>145</v>
      </c>
      <c r="I53" s="185">
        <v>140</v>
      </c>
      <c r="J53" s="186">
        <v>3399</v>
      </c>
      <c r="K53" s="89">
        <v>4670027202686</v>
      </c>
      <c r="L53" s="82">
        <v>474</v>
      </c>
      <c r="M53" s="137" t="s">
        <v>286</v>
      </c>
      <c r="N53" s="18" t="s">
        <v>32</v>
      </c>
      <c r="O53" s="137" t="s">
        <v>287</v>
      </c>
      <c r="P53" s="187" t="s">
        <v>33</v>
      </c>
      <c r="Q53" s="209">
        <v>14670027202683</v>
      </c>
      <c r="R53" s="187">
        <v>20</v>
      </c>
      <c r="S53" s="210" t="s">
        <v>288</v>
      </c>
      <c r="U53" s="104"/>
      <c r="V53" s="104">
        <f t="shared" ref="V53:V59" si="58">$U53*X53</f>
        <v>0</v>
      </c>
      <c r="W53" s="48">
        <f t="shared" ref="W53:W59" si="59">L53/1000*U53</f>
        <v>0</v>
      </c>
      <c r="X53" s="104">
        <f t="shared" ref="X53:X59" si="60">ROUNDUP(J53*(1-35%),0)</f>
        <v>2210</v>
      </c>
      <c r="Y53" s="104">
        <f t="shared" ref="Y53:Y59" si="61">$U53*Z53</f>
        <v>0</v>
      </c>
      <c r="Z53" s="47">
        <f t="shared" si="53"/>
        <v>1870</v>
      </c>
      <c r="AA53" s="104">
        <f t="shared" ref="AA53:AA59" si="62">$U53*AB53</f>
        <v>0</v>
      </c>
      <c r="AB53" s="47">
        <f t="shared" si="49"/>
        <v>1700</v>
      </c>
      <c r="AC53" s="104">
        <f>$U53*AD53</f>
        <v>0</v>
      </c>
      <c r="AD53" s="104">
        <f t="shared" ref="AD53:AD59" si="63">ROUNDUP(J53*(1-50%),0)</f>
        <v>1700</v>
      </c>
    </row>
    <row r="54" spans="1:32" ht="76.5" customHeight="1">
      <c r="A54" s="132">
        <v>46</v>
      </c>
      <c r="B54" s="132" t="s">
        <v>289</v>
      </c>
      <c r="C54" s="21" t="s">
        <v>290</v>
      </c>
      <c r="D54" s="124"/>
      <c r="E54" s="126" t="s">
        <v>291</v>
      </c>
      <c r="F54" s="62" t="s">
        <v>292</v>
      </c>
      <c r="G54" s="58" t="s">
        <v>293</v>
      </c>
      <c r="H54" s="52" t="s">
        <v>145</v>
      </c>
      <c r="I54" s="83">
        <v>160</v>
      </c>
      <c r="J54" s="31">
        <v>4499</v>
      </c>
      <c r="K54" s="81">
        <v>4670027203003</v>
      </c>
      <c r="L54" s="82">
        <v>496</v>
      </c>
      <c r="M54" s="58" t="s">
        <v>286</v>
      </c>
      <c r="N54" s="21" t="s">
        <v>32</v>
      </c>
      <c r="O54" s="58" t="s">
        <v>294</v>
      </c>
      <c r="P54" s="45" t="s">
        <v>33</v>
      </c>
      <c r="Q54" s="200">
        <v>14670027203000</v>
      </c>
      <c r="R54" s="45">
        <v>20</v>
      </c>
      <c r="S54" s="46" t="s">
        <v>288</v>
      </c>
      <c r="U54" s="47"/>
      <c r="V54" s="47">
        <f t="shared" si="58"/>
        <v>0</v>
      </c>
      <c r="W54" s="48">
        <f t="shared" si="59"/>
        <v>0</v>
      </c>
      <c r="X54" s="47">
        <f t="shared" si="60"/>
        <v>2925</v>
      </c>
      <c r="Y54" s="47">
        <f t="shared" si="61"/>
        <v>0</v>
      </c>
      <c r="Z54" s="47">
        <f t="shared" si="53"/>
        <v>2475</v>
      </c>
      <c r="AA54" s="47">
        <f t="shared" si="62"/>
        <v>0</v>
      </c>
      <c r="AB54" s="47">
        <f t="shared" si="49"/>
        <v>2250</v>
      </c>
      <c r="AC54" s="47">
        <f>$U54*AD54</f>
        <v>0</v>
      </c>
      <c r="AD54" s="47">
        <f t="shared" si="63"/>
        <v>2250</v>
      </c>
    </row>
    <row r="55" spans="1:32" s="49" customFormat="1" ht="76.5" customHeight="1">
      <c r="A55" s="132">
        <v>47</v>
      </c>
      <c r="B55" s="133" t="s">
        <v>295</v>
      </c>
      <c r="C55" s="18" t="s">
        <v>296</v>
      </c>
      <c r="E55" s="138" t="s">
        <v>297</v>
      </c>
      <c r="F55" s="136" t="s">
        <v>298</v>
      </c>
      <c r="G55" s="137" t="s">
        <v>299</v>
      </c>
      <c r="H55" s="52" t="s">
        <v>300</v>
      </c>
      <c r="I55" s="185">
        <v>420</v>
      </c>
      <c r="J55" s="186">
        <v>6699</v>
      </c>
      <c r="K55" s="89">
        <v>4670027203386</v>
      </c>
      <c r="L55" s="82">
        <v>958</v>
      </c>
      <c r="M55" s="188" t="s">
        <v>251</v>
      </c>
      <c r="N55" s="18" t="s">
        <v>32</v>
      </c>
      <c r="O55" s="137" t="s">
        <v>301</v>
      </c>
      <c r="P55" s="63" t="s">
        <v>42</v>
      </c>
      <c r="Q55" s="209"/>
      <c r="R55" s="187">
        <v>12</v>
      </c>
      <c r="S55" s="210" t="s">
        <v>288</v>
      </c>
      <c r="U55" s="104"/>
      <c r="V55" s="104">
        <f t="shared" si="58"/>
        <v>0</v>
      </c>
      <c r="W55" s="48">
        <f t="shared" si="59"/>
        <v>0</v>
      </c>
      <c r="X55" s="104">
        <f t="shared" si="60"/>
        <v>4355</v>
      </c>
      <c r="Y55" s="104">
        <f t="shared" si="61"/>
        <v>0</v>
      </c>
      <c r="Z55" s="47">
        <f t="shared" si="53"/>
        <v>3685</v>
      </c>
      <c r="AA55" s="104">
        <f t="shared" si="62"/>
        <v>0</v>
      </c>
      <c r="AB55" s="47">
        <f t="shared" si="49"/>
        <v>3350</v>
      </c>
      <c r="AC55" s="104">
        <f t="shared" ref="AC55:AC59" si="64">$U55*AD55</f>
        <v>0</v>
      </c>
      <c r="AD55" s="104">
        <f t="shared" si="63"/>
        <v>3350</v>
      </c>
      <c r="AF55"/>
    </row>
    <row r="56" spans="1:32" ht="61.5" customHeight="1">
      <c r="A56" s="132">
        <v>48</v>
      </c>
      <c r="B56" s="132" t="s">
        <v>302</v>
      </c>
      <c r="C56" s="21" t="s">
        <v>303</v>
      </c>
      <c r="D56" s="124"/>
      <c r="E56" s="126" t="s">
        <v>304</v>
      </c>
      <c r="F56" s="140" t="s">
        <v>305</v>
      </c>
      <c r="G56" s="58" t="s">
        <v>306</v>
      </c>
      <c r="H56" s="21" t="s">
        <v>30</v>
      </c>
      <c r="I56" s="83">
        <v>180</v>
      </c>
      <c r="J56" s="31">
        <v>3999</v>
      </c>
      <c r="K56" s="81">
        <v>4670027202600</v>
      </c>
      <c r="L56" s="124">
        <v>555</v>
      </c>
      <c r="M56" s="58" t="s">
        <v>307</v>
      </c>
      <c r="N56" s="21" t="s">
        <v>32</v>
      </c>
      <c r="O56" s="58" t="s">
        <v>308</v>
      </c>
      <c r="P56" s="45" t="s">
        <v>42</v>
      </c>
      <c r="Q56" s="105">
        <v>14670027202607</v>
      </c>
      <c r="R56" s="45">
        <v>24</v>
      </c>
      <c r="S56" s="202" t="s">
        <v>288</v>
      </c>
      <c r="U56" s="47"/>
      <c r="V56" s="47">
        <f t="shared" si="58"/>
        <v>0</v>
      </c>
      <c r="W56" s="48">
        <f t="shared" si="59"/>
        <v>0</v>
      </c>
      <c r="X56" s="47">
        <f t="shared" si="60"/>
        <v>2600</v>
      </c>
      <c r="Y56" s="47">
        <f t="shared" si="61"/>
        <v>0</v>
      </c>
      <c r="Z56" s="47">
        <f t="shared" si="53"/>
        <v>2200</v>
      </c>
      <c r="AA56" s="47">
        <f t="shared" si="62"/>
        <v>0</v>
      </c>
      <c r="AB56" s="47">
        <f t="shared" si="49"/>
        <v>2000</v>
      </c>
      <c r="AC56" s="47">
        <f t="shared" si="64"/>
        <v>0</v>
      </c>
      <c r="AD56" s="47">
        <f t="shared" si="63"/>
        <v>2000</v>
      </c>
    </row>
    <row r="57" spans="1:32" ht="63" customHeight="1">
      <c r="A57" s="132">
        <v>49</v>
      </c>
      <c r="B57" s="132" t="s">
        <v>309</v>
      </c>
      <c r="C57" s="21" t="s">
        <v>310</v>
      </c>
      <c r="D57" s="124"/>
      <c r="E57" s="126" t="s">
        <v>311</v>
      </c>
      <c r="F57" s="140" t="s">
        <v>312</v>
      </c>
      <c r="G57" s="58" t="s">
        <v>313</v>
      </c>
      <c r="H57" s="21" t="s">
        <v>30</v>
      </c>
      <c r="I57" s="83">
        <v>160</v>
      </c>
      <c r="J57" s="31">
        <v>3599</v>
      </c>
      <c r="K57" s="81">
        <v>4670027202617</v>
      </c>
      <c r="L57" s="124">
        <v>521</v>
      </c>
      <c r="M57" s="58" t="s">
        <v>307</v>
      </c>
      <c r="N57" s="21" t="s">
        <v>32</v>
      </c>
      <c r="O57" s="58" t="s">
        <v>314</v>
      </c>
      <c r="P57" s="45" t="s">
        <v>42</v>
      </c>
      <c r="Q57" s="105">
        <v>14670027202614</v>
      </c>
      <c r="R57" s="45">
        <v>24</v>
      </c>
      <c r="S57" s="202" t="s">
        <v>288</v>
      </c>
      <c r="U57" s="47"/>
      <c r="V57" s="47">
        <f t="shared" si="58"/>
        <v>0</v>
      </c>
      <c r="W57" s="48">
        <f t="shared" si="59"/>
        <v>0</v>
      </c>
      <c r="X57" s="47">
        <f t="shared" si="60"/>
        <v>2340</v>
      </c>
      <c r="Y57" s="47">
        <f t="shared" si="61"/>
        <v>0</v>
      </c>
      <c r="Z57" s="47">
        <f t="shared" si="53"/>
        <v>1980</v>
      </c>
      <c r="AA57" s="47">
        <f t="shared" si="62"/>
        <v>0</v>
      </c>
      <c r="AB57" s="47">
        <f t="shared" si="49"/>
        <v>1800</v>
      </c>
      <c r="AC57" s="47">
        <f t="shared" si="64"/>
        <v>0</v>
      </c>
      <c r="AD57" s="47">
        <f t="shared" si="63"/>
        <v>1800</v>
      </c>
    </row>
    <row r="58" spans="1:32" ht="76.5" customHeight="1">
      <c r="A58" s="132">
        <v>50</v>
      </c>
      <c r="B58" s="132" t="s">
        <v>315</v>
      </c>
      <c r="C58" s="141" t="s">
        <v>316</v>
      </c>
      <c r="D58" s="139"/>
      <c r="E58" s="142" t="s">
        <v>317</v>
      </c>
      <c r="F58" s="68" t="s">
        <v>318</v>
      </c>
      <c r="G58" s="61" t="s">
        <v>319</v>
      </c>
      <c r="H58" s="66" t="s">
        <v>30</v>
      </c>
      <c r="I58" s="160">
        <v>400</v>
      </c>
      <c r="J58" s="164">
        <v>6299</v>
      </c>
      <c r="K58" s="99">
        <v>4670027203898</v>
      </c>
      <c r="L58" s="165">
        <v>950</v>
      </c>
      <c r="M58" s="188" t="s">
        <v>251</v>
      </c>
      <c r="N58" s="52" t="s">
        <v>32</v>
      </c>
      <c r="O58" s="61" t="s">
        <v>320</v>
      </c>
      <c r="P58" s="189" t="s">
        <v>42</v>
      </c>
      <c r="Q58" s="201"/>
      <c r="R58" s="67">
        <v>12</v>
      </c>
      <c r="S58" s="202" t="s">
        <v>288</v>
      </c>
      <c r="U58" s="47"/>
      <c r="V58" s="47">
        <f t="shared" si="58"/>
        <v>0</v>
      </c>
      <c r="W58" s="48">
        <f t="shared" si="59"/>
        <v>0</v>
      </c>
      <c r="X58" s="47">
        <f t="shared" si="60"/>
        <v>4095</v>
      </c>
      <c r="Y58" s="47">
        <f t="shared" si="61"/>
        <v>0</v>
      </c>
      <c r="Z58" s="47">
        <f t="shared" si="53"/>
        <v>3465</v>
      </c>
      <c r="AA58" s="47">
        <f t="shared" si="62"/>
        <v>0</v>
      </c>
      <c r="AB58" s="47">
        <f t="shared" si="49"/>
        <v>3150</v>
      </c>
      <c r="AC58" s="47">
        <f t="shared" si="64"/>
        <v>0</v>
      </c>
      <c r="AD58" s="47">
        <f t="shared" si="63"/>
        <v>3150</v>
      </c>
    </row>
    <row r="59" spans="1:32" ht="76.5" customHeight="1">
      <c r="A59" s="132">
        <v>51</v>
      </c>
      <c r="B59" s="132" t="s">
        <v>321</v>
      </c>
      <c r="C59" s="141" t="s">
        <v>974</v>
      </c>
      <c r="D59" s="139"/>
      <c r="E59" s="142" t="s">
        <v>322</v>
      </c>
      <c r="F59" s="68" t="s">
        <v>323</v>
      </c>
      <c r="G59" s="61" t="s">
        <v>324</v>
      </c>
      <c r="H59" s="66" t="s">
        <v>30</v>
      </c>
      <c r="I59" s="160">
        <v>250</v>
      </c>
      <c r="J59" s="164">
        <v>4999</v>
      </c>
      <c r="K59" s="99">
        <v>4670027203959</v>
      </c>
      <c r="L59" s="165">
        <v>775</v>
      </c>
      <c r="M59" s="188" t="s">
        <v>325</v>
      </c>
      <c r="N59" s="18" t="s">
        <v>32</v>
      </c>
      <c r="O59" s="61" t="s">
        <v>326</v>
      </c>
      <c r="P59" s="189" t="s">
        <v>42</v>
      </c>
      <c r="Q59" s="201"/>
      <c r="R59" s="67">
        <v>12</v>
      </c>
      <c r="S59" s="202" t="s">
        <v>288</v>
      </c>
      <c r="U59" s="47"/>
      <c r="V59" s="47">
        <f t="shared" si="58"/>
        <v>0</v>
      </c>
      <c r="W59" s="48">
        <f t="shared" si="59"/>
        <v>0</v>
      </c>
      <c r="X59" s="47">
        <f t="shared" si="60"/>
        <v>3250</v>
      </c>
      <c r="Y59" s="47">
        <f t="shared" si="61"/>
        <v>0</v>
      </c>
      <c r="Z59" s="47">
        <f t="shared" si="53"/>
        <v>2750</v>
      </c>
      <c r="AA59" s="47">
        <f t="shared" si="62"/>
        <v>0</v>
      </c>
      <c r="AB59" s="47">
        <f t="shared" si="49"/>
        <v>2500</v>
      </c>
      <c r="AC59" s="47">
        <f t="shared" si="64"/>
        <v>0</v>
      </c>
      <c r="AD59" s="47">
        <f t="shared" si="63"/>
        <v>2500</v>
      </c>
    </row>
    <row r="60" spans="1:32" ht="84" customHeight="1">
      <c r="A60" s="442" t="s">
        <v>327</v>
      </c>
      <c r="B60" s="443"/>
      <c r="C60" s="444"/>
      <c r="D60" s="444"/>
      <c r="E60" s="444"/>
      <c r="F60" s="444"/>
      <c r="G60" s="444"/>
      <c r="H60" s="444"/>
      <c r="I60" s="444"/>
      <c r="J60" s="444"/>
      <c r="K60" s="444"/>
      <c r="L60" s="444"/>
      <c r="M60" s="444"/>
      <c r="N60" s="444"/>
      <c r="O60" s="444"/>
      <c r="P60" s="444"/>
      <c r="Q60" s="444"/>
      <c r="R60" s="444"/>
      <c r="S60" s="204"/>
      <c r="U60" s="106"/>
      <c r="V60" s="43"/>
      <c r="W60" s="43"/>
      <c r="X60" s="43"/>
      <c r="Y60" s="43"/>
      <c r="Z60" s="47"/>
      <c r="AA60" s="43"/>
      <c r="AB60" s="47"/>
      <c r="AC60" s="43"/>
      <c r="AD60" s="43"/>
    </row>
    <row r="61" spans="1:32" s="49" customFormat="1" ht="85.5" customHeight="1">
      <c r="A61" s="133">
        <v>85</v>
      </c>
      <c r="B61" s="133" t="s">
        <v>328</v>
      </c>
      <c r="C61" s="143" t="s">
        <v>329</v>
      </c>
      <c r="D61" s="134"/>
      <c r="E61" s="144" t="s">
        <v>330</v>
      </c>
      <c r="F61" s="136" t="s">
        <v>331</v>
      </c>
      <c r="G61" s="137"/>
      <c r="H61" s="18" t="s">
        <v>145</v>
      </c>
      <c r="I61" s="185">
        <v>880</v>
      </c>
      <c r="J61" s="186">
        <v>13599</v>
      </c>
      <c r="K61" s="89">
        <v>4670027203355</v>
      </c>
      <c r="L61" s="121">
        <v>2165</v>
      </c>
      <c r="M61" s="190" t="s">
        <v>332</v>
      </c>
      <c r="N61" s="65" t="s">
        <v>32</v>
      </c>
      <c r="O61" s="137" t="s">
        <v>333</v>
      </c>
      <c r="P61" s="189" t="s">
        <v>42</v>
      </c>
      <c r="Q61" s="211"/>
      <c r="R61" s="187">
        <v>4</v>
      </c>
      <c r="S61" s="210" t="s">
        <v>334</v>
      </c>
      <c r="U61" s="104"/>
      <c r="V61" s="104">
        <f>$U61*X61</f>
        <v>0</v>
      </c>
      <c r="W61" s="48">
        <f>L61/1000*U61</f>
        <v>0</v>
      </c>
      <c r="X61" s="104">
        <f>ROUNDUP(J61*(1-35%),0)</f>
        <v>8840</v>
      </c>
      <c r="Y61" s="104">
        <f>$U61*Z61</f>
        <v>0</v>
      </c>
      <c r="Z61" s="47">
        <f t="shared" si="53"/>
        <v>7480</v>
      </c>
      <c r="AA61" s="104">
        <f>$U61*AB61</f>
        <v>0</v>
      </c>
      <c r="AB61" s="47">
        <f t="shared" si="49"/>
        <v>6800</v>
      </c>
      <c r="AC61" s="104">
        <f>$U61*AD61</f>
        <v>0</v>
      </c>
      <c r="AD61" s="104">
        <f>ROUNDUP(J61*(1-50%),0)</f>
        <v>6800</v>
      </c>
    </row>
    <row r="62" spans="1:32" s="49" customFormat="1" ht="120.75" customHeight="1">
      <c r="A62" s="133">
        <v>86</v>
      </c>
      <c r="B62" s="133" t="s">
        <v>335</v>
      </c>
      <c r="C62" s="52" t="s">
        <v>336</v>
      </c>
      <c r="D62" s="125"/>
      <c r="E62" s="127" t="s">
        <v>337</v>
      </c>
      <c r="F62" s="55" t="s">
        <v>338</v>
      </c>
      <c r="G62" s="53" t="s">
        <v>339</v>
      </c>
      <c r="H62" s="52" t="s">
        <v>145</v>
      </c>
      <c r="I62" s="53">
        <v>626</v>
      </c>
      <c r="J62" s="77">
        <v>12299</v>
      </c>
      <c r="K62" s="79" t="s">
        <v>340</v>
      </c>
      <c r="L62" s="124">
        <v>1660</v>
      </c>
      <c r="M62" s="191" t="s">
        <v>332</v>
      </c>
      <c r="N62" s="21" t="s">
        <v>32</v>
      </c>
      <c r="O62" s="53" t="s">
        <v>341</v>
      </c>
      <c r="P62" s="63" t="s">
        <v>42</v>
      </c>
      <c r="Q62" s="212"/>
      <c r="R62" s="63">
        <v>4</v>
      </c>
      <c r="S62" s="103" t="s">
        <v>334</v>
      </c>
      <c r="U62" s="104"/>
      <c r="V62" s="104">
        <f>$U62*X62</f>
        <v>0</v>
      </c>
      <c r="W62" s="48">
        <f>L62/1000*U62</f>
        <v>0</v>
      </c>
      <c r="X62" s="104">
        <f>ROUNDUP(J62*(1-35%),0)</f>
        <v>7995</v>
      </c>
      <c r="Y62" s="104">
        <f>$U62*Z62</f>
        <v>0</v>
      </c>
      <c r="Z62" s="47">
        <f t="shared" si="53"/>
        <v>6765</v>
      </c>
      <c r="AA62" s="104">
        <f>$U62*AB62</f>
        <v>0</v>
      </c>
      <c r="AB62" s="47">
        <f t="shared" si="49"/>
        <v>6150</v>
      </c>
      <c r="AC62" s="104">
        <f>$U62*AD62</f>
        <v>0</v>
      </c>
      <c r="AD62" s="104">
        <f>ROUNDUP(J62*(1-50%),0)</f>
        <v>6150</v>
      </c>
    </row>
    <row r="63" spans="1:32" s="49" customFormat="1" ht="178.5" customHeight="1">
      <c r="A63" s="133">
        <v>87</v>
      </c>
      <c r="B63" s="133" t="s">
        <v>342</v>
      </c>
      <c r="C63" s="52" t="s">
        <v>343</v>
      </c>
      <c r="D63" s="125"/>
      <c r="E63" s="145" t="s">
        <v>344</v>
      </c>
      <c r="F63" s="55" t="s">
        <v>345</v>
      </c>
      <c r="G63" s="53" t="s">
        <v>346</v>
      </c>
      <c r="H63" s="52" t="s">
        <v>145</v>
      </c>
      <c r="I63" s="53">
        <v>2000</v>
      </c>
      <c r="J63" s="77">
        <v>20199</v>
      </c>
      <c r="K63" s="79">
        <v>4670027203836</v>
      </c>
      <c r="L63" s="124">
        <v>3620</v>
      </c>
      <c r="M63" s="191" t="s">
        <v>347</v>
      </c>
      <c r="N63" s="21" t="s">
        <v>32</v>
      </c>
      <c r="O63" s="53" t="s">
        <v>348</v>
      </c>
      <c r="P63" s="63" t="s">
        <v>42</v>
      </c>
      <c r="Q63" s="212"/>
      <c r="R63" s="63">
        <v>2</v>
      </c>
      <c r="S63" s="103" t="s">
        <v>334</v>
      </c>
      <c r="U63" s="104"/>
      <c r="V63" s="104">
        <f>$U63*X63</f>
        <v>0</v>
      </c>
      <c r="W63" s="48">
        <f>L63/1000*U63</f>
        <v>0</v>
      </c>
      <c r="X63" s="104">
        <f>ROUNDUP(J63*(1-35%),0)</f>
        <v>13130</v>
      </c>
      <c r="Y63" s="104">
        <f>$U63*Z63</f>
        <v>0</v>
      </c>
      <c r="Z63" s="47">
        <f t="shared" si="53"/>
        <v>11110</v>
      </c>
      <c r="AA63" s="104">
        <f>$U63*AB63</f>
        <v>0</v>
      </c>
      <c r="AB63" s="47">
        <f t="shared" si="49"/>
        <v>10100</v>
      </c>
      <c r="AC63" s="104">
        <f>$U63*AD63</f>
        <v>0</v>
      </c>
      <c r="AD63" s="104">
        <f>ROUNDUP(J63*(1-50%),0)</f>
        <v>10100</v>
      </c>
    </row>
    <row r="64" spans="1:32" s="49" customFormat="1" ht="178.5" customHeight="1">
      <c r="A64" s="133">
        <v>88</v>
      </c>
      <c r="B64" s="133" t="s">
        <v>342</v>
      </c>
      <c r="C64" s="146" t="s">
        <v>349</v>
      </c>
      <c r="D64" s="125"/>
      <c r="E64" s="147" t="s">
        <v>350</v>
      </c>
      <c r="F64" s="55" t="s">
        <v>351</v>
      </c>
      <c r="G64" s="53" t="s">
        <v>352</v>
      </c>
      <c r="H64" s="52" t="s">
        <v>145</v>
      </c>
      <c r="I64" s="53">
        <v>1200</v>
      </c>
      <c r="J64" s="77">
        <v>15399</v>
      </c>
      <c r="K64" s="79">
        <v>4670027204048</v>
      </c>
      <c r="L64" s="124">
        <v>2228</v>
      </c>
      <c r="M64" s="191" t="s">
        <v>347</v>
      </c>
      <c r="N64" s="21" t="s">
        <v>32</v>
      </c>
      <c r="O64" s="53" t="s">
        <v>353</v>
      </c>
      <c r="P64" s="63" t="s">
        <v>42</v>
      </c>
      <c r="Q64" s="212"/>
      <c r="R64" s="63">
        <v>2</v>
      </c>
      <c r="S64" s="103" t="s">
        <v>334</v>
      </c>
      <c r="U64" s="104"/>
      <c r="V64" s="104">
        <f>$U64*X64</f>
        <v>0</v>
      </c>
      <c r="W64" s="48">
        <f>L64/1000*U64</f>
        <v>0</v>
      </c>
      <c r="X64" s="104">
        <f>ROUNDUP(J64*(1-35%),0)</f>
        <v>10010</v>
      </c>
      <c r="Y64" s="104">
        <f>$U64*Z64</f>
        <v>0</v>
      </c>
      <c r="Z64" s="47">
        <f t="shared" si="53"/>
        <v>8470</v>
      </c>
      <c r="AA64" s="104">
        <f>$U64*AB64</f>
        <v>0</v>
      </c>
      <c r="AB64" s="47">
        <f t="shared" si="49"/>
        <v>7700</v>
      </c>
      <c r="AC64" s="104">
        <f>$U64*AD64</f>
        <v>0</v>
      </c>
      <c r="AD64" s="104">
        <f>ROUNDUP(J64*(1-50%),0)</f>
        <v>7700</v>
      </c>
    </row>
    <row r="65" spans="1:42" s="49" customFormat="1" ht="178.5" customHeight="1">
      <c r="A65" s="133">
        <v>89</v>
      </c>
      <c r="B65" s="133" t="s">
        <v>342</v>
      </c>
      <c r="C65" s="146" t="s">
        <v>354</v>
      </c>
      <c r="D65" s="125"/>
      <c r="E65" s="147" t="s">
        <v>355</v>
      </c>
      <c r="F65" s="55" t="s">
        <v>356</v>
      </c>
      <c r="G65" s="53" t="s">
        <v>357</v>
      </c>
      <c r="H65" s="52" t="s">
        <v>145</v>
      </c>
      <c r="I65" s="53">
        <v>1000</v>
      </c>
      <c r="J65" s="77">
        <v>13599</v>
      </c>
      <c r="K65" s="79">
        <v>4670027204062</v>
      </c>
      <c r="L65" s="124">
        <v>2333</v>
      </c>
      <c r="M65" s="191" t="s">
        <v>347</v>
      </c>
      <c r="N65" s="21" t="s">
        <v>32</v>
      </c>
      <c r="O65" s="53" t="s">
        <v>358</v>
      </c>
      <c r="P65" s="63" t="s">
        <v>42</v>
      </c>
      <c r="Q65" s="212"/>
      <c r="R65" s="63">
        <v>2</v>
      </c>
      <c r="S65" s="103" t="s">
        <v>334</v>
      </c>
      <c r="U65" s="104"/>
      <c r="V65" s="104">
        <f>$U65*X65</f>
        <v>0</v>
      </c>
      <c r="W65" s="48">
        <f>L65/1000*U65</f>
        <v>0</v>
      </c>
      <c r="X65" s="104">
        <f>ROUNDUP(J65*(1-35%),0)</f>
        <v>8840</v>
      </c>
      <c r="Y65" s="104">
        <f>$U65*Z65</f>
        <v>0</v>
      </c>
      <c r="Z65" s="47">
        <f t="shared" si="53"/>
        <v>7480</v>
      </c>
      <c r="AA65" s="104">
        <f>$U65*AB65</f>
        <v>0</v>
      </c>
      <c r="AB65" s="47">
        <f t="shared" si="49"/>
        <v>6800</v>
      </c>
      <c r="AC65" s="104">
        <f>$U65*AD65</f>
        <v>0</v>
      </c>
      <c r="AD65" s="104">
        <f>ROUNDUP(J65*(1-50%),0)</f>
        <v>6800</v>
      </c>
    </row>
    <row r="66" spans="1:42" ht="84" customHeight="1">
      <c r="A66" s="148" t="s">
        <v>359</v>
      </c>
      <c r="B66" s="149"/>
      <c r="C66" s="150"/>
      <c r="D66" s="151"/>
      <c r="E66" s="151"/>
      <c r="F66" s="119"/>
      <c r="G66" s="119"/>
      <c r="H66" s="119"/>
      <c r="I66" s="119"/>
      <c r="J66" s="192"/>
      <c r="K66" s="119"/>
      <c r="L66" s="119"/>
      <c r="M66" s="119"/>
      <c r="N66" s="119"/>
      <c r="O66" s="119"/>
      <c r="P66" s="119"/>
      <c r="Q66" s="119"/>
      <c r="R66" s="119"/>
      <c r="S66" s="213"/>
      <c r="U66" s="106"/>
      <c r="V66" s="43"/>
      <c r="W66" s="43"/>
      <c r="X66" s="43"/>
      <c r="Y66" s="43"/>
      <c r="Z66" s="47"/>
      <c r="AA66" s="43"/>
      <c r="AB66" s="47"/>
      <c r="AC66" s="43"/>
      <c r="AD66" s="43"/>
    </row>
    <row r="67" spans="1:42" s="49" customFormat="1" ht="85.5" customHeight="1">
      <c r="A67" s="133">
        <v>90</v>
      </c>
      <c r="B67" s="133" t="s">
        <v>360</v>
      </c>
      <c r="C67" s="18" t="s">
        <v>361</v>
      </c>
      <c r="D67" s="134"/>
      <c r="E67" s="144" t="s">
        <v>362</v>
      </c>
      <c r="F67" s="136" t="s">
        <v>363</v>
      </c>
      <c r="G67" s="137" t="s">
        <v>364</v>
      </c>
      <c r="H67" s="18" t="s">
        <v>145</v>
      </c>
      <c r="I67" s="185">
        <v>200</v>
      </c>
      <c r="J67" s="186">
        <v>5399</v>
      </c>
      <c r="K67" s="89">
        <v>4670027202587</v>
      </c>
      <c r="L67" s="121">
        <v>1198</v>
      </c>
      <c r="M67" s="137" t="s">
        <v>365</v>
      </c>
      <c r="N67" s="18" t="s">
        <v>366</v>
      </c>
      <c r="O67" s="137" t="s">
        <v>367</v>
      </c>
      <c r="P67" s="193" t="s">
        <v>42</v>
      </c>
      <c r="Q67" s="211">
        <v>14670027202584</v>
      </c>
      <c r="R67" s="187">
        <v>10</v>
      </c>
      <c r="S67" s="210" t="s">
        <v>368</v>
      </c>
      <c r="U67" s="104"/>
      <c r="V67" s="104">
        <f t="shared" ref="V67:V72" si="65">$U67*X67</f>
        <v>0</v>
      </c>
      <c r="W67" s="48">
        <f t="shared" ref="W67:W72" si="66">L67/1000*U67</f>
        <v>0</v>
      </c>
      <c r="X67" s="104">
        <f t="shared" ref="X67:X72" si="67">ROUNDUP(J67*(1-35%),0)</f>
        <v>3510</v>
      </c>
      <c r="Y67" s="104">
        <f t="shared" ref="Y67:Y72" si="68">$U67*Z67</f>
        <v>0</v>
      </c>
      <c r="Z67" s="47">
        <f t="shared" si="53"/>
        <v>2970</v>
      </c>
      <c r="AA67" s="104">
        <f t="shared" ref="AA67:AA72" si="69">$U67*AB67</f>
        <v>0</v>
      </c>
      <c r="AB67" s="47">
        <f t="shared" si="49"/>
        <v>2700</v>
      </c>
      <c r="AC67" s="104">
        <f t="shared" ref="AC67:AC72" si="70">$U67*AD67</f>
        <v>0</v>
      </c>
      <c r="AD67" s="104">
        <f t="shared" ref="AD67:AD72" si="71">ROUNDUP(J67*(1-50%),0)</f>
        <v>2700</v>
      </c>
    </row>
    <row r="68" spans="1:42" s="49" customFormat="1" ht="76.5" customHeight="1">
      <c r="A68" s="133">
        <v>91</v>
      </c>
      <c r="B68" s="133" t="s">
        <v>369</v>
      </c>
      <c r="C68" s="52" t="s">
        <v>370</v>
      </c>
      <c r="D68" s="125"/>
      <c r="E68" s="127" t="s">
        <v>371</v>
      </c>
      <c r="F68" s="55" t="s">
        <v>372</v>
      </c>
      <c r="G68" s="53" t="s">
        <v>373</v>
      </c>
      <c r="H68" s="52" t="s">
        <v>145</v>
      </c>
      <c r="I68" s="85">
        <v>130</v>
      </c>
      <c r="J68" s="77">
        <v>4099</v>
      </c>
      <c r="K68" s="78">
        <v>4670027202969</v>
      </c>
      <c r="L68" s="82">
        <v>960</v>
      </c>
      <c r="M68" s="53" t="s">
        <v>365</v>
      </c>
      <c r="N68" s="52" t="s">
        <v>366</v>
      </c>
      <c r="O68" s="53" t="s">
        <v>374</v>
      </c>
      <c r="P68" s="181" t="s">
        <v>42</v>
      </c>
      <c r="Q68" s="206">
        <v>14670027202966</v>
      </c>
      <c r="R68" s="63">
        <v>10</v>
      </c>
      <c r="S68" s="103" t="s">
        <v>368</v>
      </c>
      <c r="U68" s="104"/>
      <c r="V68" s="104">
        <f t="shared" si="65"/>
        <v>0</v>
      </c>
      <c r="W68" s="48">
        <f t="shared" si="66"/>
        <v>0</v>
      </c>
      <c r="X68" s="104">
        <f t="shared" si="67"/>
        <v>2665</v>
      </c>
      <c r="Y68" s="104">
        <f t="shared" si="68"/>
        <v>0</v>
      </c>
      <c r="Z68" s="47">
        <f t="shared" si="53"/>
        <v>2255</v>
      </c>
      <c r="AA68" s="104">
        <f t="shared" si="69"/>
        <v>0</v>
      </c>
      <c r="AB68" s="47">
        <f t="shared" si="49"/>
        <v>2050</v>
      </c>
      <c r="AC68" s="104">
        <f t="shared" si="70"/>
        <v>0</v>
      </c>
      <c r="AD68" s="104">
        <f t="shared" si="71"/>
        <v>2050</v>
      </c>
    </row>
    <row r="69" spans="1:42" s="49" customFormat="1" ht="76.5" customHeight="1">
      <c r="A69" s="133">
        <v>92</v>
      </c>
      <c r="B69" s="133" t="s">
        <v>375</v>
      </c>
      <c r="C69" s="52" t="s">
        <v>376</v>
      </c>
      <c r="D69" s="125"/>
      <c r="E69" s="127" t="s">
        <v>377</v>
      </c>
      <c r="F69" s="55" t="s">
        <v>378</v>
      </c>
      <c r="G69" s="53" t="s">
        <v>379</v>
      </c>
      <c r="H69" s="52" t="s">
        <v>145</v>
      </c>
      <c r="I69" s="85">
        <v>260</v>
      </c>
      <c r="J69" s="77">
        <v>5399</v>
      </c>
      <c r="K69" s="78">
        <v>4670027202679</v>
      </c>
      <c r="L69" s="82">
        <v>1107</v>
      </c>
      <c r="M69" s="53" t="s">
        <v>365</v>
      </c>
      <c r="N69" s="52" t="s">
        <v>366</v>
      </c>
      <c r="O69" s="53" t="s">
        <v>380</v>
      </c>
      <c r="P69" s="181" t="s">
        <v>42</v>
      </c>
      <c r="Q69" s="206">
        <v>14670027202676</v>
      </c>
      <c r="R69" s="63">
        <v>10</v>
      </c>
      <c r="S69" s="103" t="s">
        <v>368</v>
      </c>
      <c r="U69" s="104"/>
      <c r="V69" s="104">
        <f t="shared" si="65"/>
        <v>0</v>
      </c>
      <c r="W69" s="48">
        <f t="shared" si="66"/>
        <v>0</v>
      </c>
      <c r="X69" s="104">
        <f t="shared" si="67"/>
        <v>3510</v>
      </c>
      <c r="Y69" s="104">
        <f t="shared" si="68"/>
        <v>0</v>
      </c>
      <c r="Z69" s="47">
        <f t="shared" si="53"/>
        <v>2970</v>
      </c>
      <c r="AA69" s="104">
        <f t="shared" si="69"/>
        <v>0</v>
      </c>
      <c r="AB69" s="47">
        <f t="shared" si="49"/>
        <v>2700</v>
      </c>
      <c r="AC69" s="104">
        <f t="shared" si="70"/>
        <v>0</v>
      </c>
      <c r="AD69" s="104">
        <f t="shared" si="71"/>
        <v>2700</v>
      </c>
    </row>
    <row r="70" spans="1:42" s="49" customFormat="1" ht="76.5" customHeight="1">
      <c r="A70" s="133">
        <v>93</v>
      </c>
      <c r="B70" s="133" t="s">
        <v>381</v>
      </c>
      <c r="C70" s="52" t="s">
        <v>382</v>
      </c>
      <c r="D70" s="125"/>
      <c r="E70" s="127" t="s">
        <v>383</v>
      </c>
      <c r="F70" s="55" t="s">
        <v>384</v>
      </c>
      <c r="G70" s="53" t="s">
        <v>385</v>
      </c>
      <c r="H70" s="52" t="s">
        <v>145</v>
      </c>
      <c r="I70" s="53">
        <v>170</v>
      </c>
      <c r="J70" s="77">
        <v>4399</v>
      </c>
      <c r="K70" s="79">
        <v>4670027203188</v>
      </c>
      <c r="L70" s="82">
        <v>1081</v>
      </c>
      <c r="M70" s="53" t="s">
        <v>365</v>
      </c>
      <c r="N70" s="52" t="s">
        <v>366</v>
      </c>
      <c r="O70" s="53" t="s">
        <v>386</v>
      </c>
      <c r="P70" s="181" t="s">
        <v>42</v>
      </c>
      <c r="Q70" s="212"/>
      <c r="R70" s="63">
        <v>10</v>
      </c>
      <c r="S70" s="103" t="s">
        <v>368</v>
      </c>
      <c r="U70" s="104"/>
      <c r="V70" s="104">
        <f t="shared" si="65"/>
        <v>0</v>
      </c>
      <c r="W70" s="48">
        <f t="shared" si="66"/>
        <v>0</v>
      </c>
      <c r="X70" s="104">
        <f t="shared" si="67"/>
        <v>2860</v>
      </c>
      <c r="Y70" s="104">
        <f t="shared" si="68"/>
        <v>0</v>
      </c>
      <c r="Z70" s="47">
        <f t="shared" si="53"/>
        <v>2420</v>
      </c>
      <c r="AA70" s="104">
        <f t="shared" si="69"/>
        <v>0</v>
      </c>
      <c r="AB70" s="47">
        <f t="shared" si="49"/>
        <v>2200</v>
      </c>
      <c r="AC70" s="104">
        <f t="shared" si="70"/>
        <v>0</v>
      </c>
      <c r="AD70" s="104">
        <f t="shared" si="71"/>
        <v>2200</v>
      </c>
    </row>
    <row r="71" spans="1:42" s="49" customFormat="1" ht="101.25" customHeight="1">
      <c r="A71" s="133">
        <v>94</v>
      </c>
      <c r="B71" s="133" t="s">
        <v>387</v>
      </c>
      <c r="C71" s="52" t="s">
        <v>388</v>
      </c>
      <c r="D71" s="152"/>
      <c r="E71" s="127" t="s">
        <v>389</v>
      </c>
      <c r="F71" s="55" t="s">
        <v>390</v>
      </c>
      <c r="G71" s="53" t="s">
        <v>391</v>
      </c>
      <c r="H71" s="52" t="s">
        <v>145</v>
      </c>
      <c r="I71" s="53">
        <v>325</v>
      </c>
      <c r="J71" s="77">
        <v>5999</v>
      </c>
      <c r="K71" s="194">
        <v>4670027203195</v>
      </c>
      <c r="L71" s="82">
        <v>1162</v>
      </c>
      <c r="M71" s="53" t="s">
        <v>365</v>
      </c>
      <c r="N71" s="52" t="s">
        <v>366</v>
      </c>
      <c r="O71" s="53" t="s">
        <v>392</v>
      </c>
      <c r="P71" s="181" t="s">
        <v>42</v>
      </c>
      <c r="Q71" s="212"/>
      <c r="R71" s="63">
        <v>10</v>
      </c>
      <c r="S71" s="103" t="s">
        <v>368</v>
      </c>
      <c r="U71" s="104"/>
      <c r="V71" s="104">
        <f t="shared" si="65"/>
        <v>0</v>
      </c>
      <c r="W71" s="48">
        <f t="shared" si="66"/>
        <v>0</v>
      </c>
      <c r="X71" s="104">
        <f t="shared" si="67"/>
        <v>3900</v>
      </c>
      <c r="Y71" s="104">
        <f t="shared" si="68"/>
        <v>0</v>
      </c>
      <c r="Z71" s="47">
        <f t="shared" si="53"/>
        <v>3300</v>
      </c>
      <c r="AA71" s="104">
        <f t="shared" si="69"/>
        <v>0</v>
      </c>
      <c r="AB71" s="47">
        <f t="shared" si="49"/>
        <v>3000</v>
      </c>
      <c r="AC71" s="104">
        <f t="shared" si="70"/>
        <v>0</v>
      </c>
      <c r="AD71" s="104">
        <f t="shared" si="71"/>
        <v>3000</v>
      </c>
    </row>
    <row r="72" spans="1:42" s="49" customFormat="1" ht="76.5" customHeight="1">
      <c r="A72" s="133">
        <v>95</v>
      </c>
      <c r="B72" s="133" t="s">
        <v>393</v>
      </c>
      <c r="C72" s="52" t="s">
        <v>394</v>
      </c>
      <c r="D72" s="152"/>
      <c r="E72" s="127" t="s">
        <v>395</v>
      </c>
      <c r="F72" s="55" t="s">
        <v>396</v>
      </c>
      <c r="G72" s="53" t="s">
        <v>397</v>
      </c>
      <c r="H72" s="52" t="s">
        <v>145</v>
      </c>
      <c r="I72" s="53">
        <v>222</v>
      </c>
      <c r="J72" s="77">
        <v>5199</v>
      </c>
      <c r="K72" s="79">
        <v>4670027203201</v>
      </c>
      <c r="L72" s="82">
        <v>983</v>
      </c>
      <c r="M72" s="53" t="s">
        <v>365</v>
      </c>
      <c r="N72" s="52" t="s">
        <v>366</v>
      </c>
      <c r="O72" s="53" t="s">
        <v>398</v>
      </c>
      <c r="P72" s="181" t="s">
        <v>42</v>
      </c>
      <c r="Q72" s="212">
        <v>14670027203208</v>
      </c>
      <c r="R72" s="63">
        <v>10</v>
      </c>
      <c r="S72" s="103" t="s">
        <v>368</v>
      </c>
      <c r="U72" s="104"/>
      <c r="V72" s="104">
        <f t="shared" si="65"/>
        <v>0</v>
      </c>
      <c r="W72" s="48">
        <f t="shared" si="66"/>
        <v>0</v>
      </c>
      <c r="X72" s="104">
        <f t="shared" si="67"/>
        <v>3380</v>
      </c>
      <c r="Y72" s="104">
        <f t="shared" si="68"/>
        <v>0</v>
      </c>
      <c r="Z72" s="47">
        <f t="shared" si="53"/>
        <v>2860</v>
      </c>
      <c r="AA72" s="104">
        <f t="shared" si="69"/>
        <v>0</v>
      </c>
      <c r="AB72" s="47">
        <f t="shared" si="49"/>
        <v>2600</v>
      </c>
      <c r="AC72" s="104">
        <f t="shared" si="70"/>
        <v>0</v>
      </c>
      <c r="AD72" s="104">
        <f t="shared" si="71"/>
        <v>2600</v>
      </c>
    </row>
    <row r="73" spans="1:42" ht="75.95" customHeight="1">
      <c r="A73" s="445" t="s">
        <v>399</v>
      </c>
      <c r="B73" s="445"/>
      <c r="C73" s="445"/>
      <c r="D73" s="445"/>
      <c r="E73" s="445"/>
      <c r="F73" s="445"/>
      <c r="G73" s="445"/>
      <c r="H73" s="445"/>
      <c r="I73" s="445"/>
      <c r="J73" s="445"/>
      <c r="K73" s="15"/>
      <c r="L73" s="15"/>
      <c r="M73" s="15"/>
      <c r="N73" s="15"/>
      <c r="O73" s="15"/>
      <c r="P73" s="15"/>
      <c r="Q73" s="15"/>
      <c r="R73" s="15"/>
      <c r="S73" s="15"/>
      <c r="T73" s="49"/>
      <c r="U73" s="15"/>
      <c r="V73" s="15"/>
      <c r="W73" s="15"/>
      <c r="X73" s="15"/>
      <c r="Y73" s="15"/>
      <c r="Z73" s="47"/>
      <c r="AA73" s="15"/>
      <c r="AB73" s="47"/>
      <c r="AC73" s="15"/>
      <c r="AD73" s="15"/>
    </row>
    <row r="74" spans="1:42" ht="114" customHeight="1">
      <c r="A74" s="56">
        <v>96</v>
      </c>
      <c r="B74" s="17" t="s">
        <v>400</v>
      </c>
      <c r="C74" s="17" t="s">
        <v>401</v>
      </c>
      <c r="D74" s="21"/>
      <c r="E74" s="127" t="s">
        <v>402</v>
      </c>
      <c r="F74" s="153" t="s">
        <v>403</v>
      </c>
      <c r="G74" s="128" t="s">
        <v>404</v>
      </c>
      <c r="H74" s="21" t="s">
        <v>30</v>
      </c>
      <c r="I74" s="128">
        <v>250</v>
      </c>
      <c r="J74" s="195">
        <v>5299</v>
      </c>
      <c r="K74" s="196">
        <v>4670027203539</v>
      </c>
      <c r="L74" s="21">
        <v>698</v>
      </c>
      <c r="M74" s="128" t="s">
        <v>405</v>
      </c>
      <c r="N74" s="21" t="s">
        <v>406</v>
      </c>
      <c r="O74" s="21" t="s">
        <v>407</v>
      </c>
      <c r="P74" s="181" t="s">
        <v>42</v>
      </c>
      <c r="Q74" s="214"/>
      <c r="R74" s="34">
        <v>15</v>
      </c>
      <c r="S74" s="215" t="s">
        <v>408</v>
      </c>
      <c r="U74" s="45"/>
      <c r="V74" s="215"/>
      <c r="W74" s="48">
        <f>L74/1000*U74</f>
        <v>0</v>
      </c>
      <c r="X74" s="47">
        <f>ROUNDUP(J74*(1-35%),0)</f>
        <v>3445</v>
      </c>
      <c r="Y74" s="104">
        <f>$U74*Z74</f>
        <v>0</v>
      </c>
      <c r="Z74" s="47">
        <f t="shared" si="53"/>
        <v>2915</v>
      </c>
      <c r="AA74" s="104">
        <f>$U74*AB74</f>
        <v>0</v>
      </c>
      <c r="AB74" s="47">
        <f t="shared" si="49"/>
        <v>2650</v>
      </c>
      <c r="AC74" s="104">
        <f>$U74*AD74</f>
        <v>0</v>
      </c>
      <c r="AD74" s="47">
        <f>ROUNDUP(J74*(1-50%),0)</f>
        <v>2650</v>
      </c>
    </row>
    <row r="75" spans="1:42" ht="116.25" customHeight="1">
      <c r="A75" s="56">
        <v>97</v>
      </c>
      <c r="B75" s="17" t="s">
        <v>409</v>
      </c>
      <c r="C75" s="154" t="s">
        <v>410</v>
      </c>
      <c r="D75" s="21"/>
      <c r="E75" s="127" t="s">
        <v>411</v>
      </c>
      <c r="F75" s="153" t="s">
        <v>412</v>
      </c>
      <c r="G75" s="128" t="s">
        <v>404</v>
      </c>
      <c r="H75" s="21" t="s">
        <v>30</v>
      </c>
      <c r="I75" s="128">
        <v>195</v>
      </c>
      <c r="J75" s="195">
        <v>5299</v>
      </c>
      <c r="K75" s="196">
        <v>4670027203584</v>
      </c>
      <c r="L75" s="21">
        <v>706</v>
      </c>
      <c r="M75" s="128" t="s">
        <v>405</v>
      </c>
      <c r="N75" s="21" t="s">
        <v>406</v>
      </c>
      <c r="O75" s="21" t="s">
        <v>413</v>
      </c>
      <c r="P75" s="181" t="s">
        <v>42</v>
      </c>
      <c r="Q75" s="214"/>
      <c r="R75" s="34">
        <v>15</v>
      </c>
      <c r="S75" s="215" t="s">
        <v>408</v>
      </c>
      <c r="U75" s="45"/>
      <c r="V75" s="215"/>
      <c r="W75" s="48">
        <f>L75/1000*U75</f>
        <v>0</v>
      </c>
      <c r="X75" s="47">
        <f>ROUNDUP(J75*(1-35%),0)</f>
        <v>3445</v>
      </c>
      <c r="Y75" s="104">
        <f>$U75*Z75</f>
        <v>0</v>
      </c>
      <c r="Z75" s="47">
        <f t="shared" si="53"/>
        <v>2915</v>
      </c>
      <c r="AA75" s="104">
        <f>$U75*AB75</f>
        <v>0</v>
      </c>
      <c r="AB75" s="47">
        <f t="shared" si="49"/>
        <v>2650</v>
      </c>
      <c r="AC75" s="104">
        <f>$U75*AD75</f>
        <v>0</v>
      </c>
      <c r="AD75" s="47">
        <f>ROUNDUP(J75*(1-50%),0)</f>
        <v>2650</v>
      </c>
    </row>
    <row r="76" spans="1:42" ht="111.75" customHeight="1" thickBot="1">
      <c r="A76" s="56">
        <v>98</v>
      </c>
      <c r="B76" s="91" t="s">
        <v>414</v>
      </c>
      <c r="C76" s="91" t="s">
        <v>415</v>
      </c>
      <c r="D76" s="65"/>
      <c r="E76" s="129" t="s">
        <v>416</v>
      </c>
      <c r="F76" s="155" t="s">
        <v>417</v>
      </c>
      <c r="G76" s="156" t="s">
        <v>418</v>
      </c>
      <c r="H76" s="65" t="s">
        <v>30</v>
      </c>
      <c r="I76" s="156">
        <v>500</v>
      </c>
      <c r="J76" s="197">
        <v>7999</v>
      </c>
      <c r="K76" s="198">
        <v>4670027203546</v>
      </c>
      <c r="L76" s="65">
        <v>1223</v>
      </c>
      <c r="M76" s="156" t="s">
        <v>419</v>
      </c>
      <c r="N76" s="65" t="s">
        <v>406</v>
      </c>
      <c r="O76" s="65" t="s">
        <v>420</v>
      </c>
      <c r="P76" s="181" t="s">
        <v>42</v>
      </c>
      <c r="Q76" s="216"/>
      <c r="R76" s="217">
        <v>15</v>
      </c>
      <c r="S76" s="218" t="s">
        <v>408</v>
      </c>
      <c r="U76" s="45"/>
      <c r="V76" s="215"/>
      <c r="W76" s="48">
        <f>L76/1000*U76</f>
        <v>0</v>
      </c>
      <c r="X76" s="47">
        <f>ROUNDUP(J76*(1-35%),0)</f>
        <v>5200</v>
      </c>
      <c r="Y76" s="104">
        <f>$U76*Z76</f>
        <v>0</v>
      </c>
      <c r="Z76" s="47">
        <f t="shared" si="53"/>
        <v>4400</v>
      </c>
      <c r="AA76" s="104">
        <f>$U76*AB76</f>
        <v>0</v>
      </c>
      <c r="AB76" s="47">
        <f t="shared" si="49"/>
        <v>4000</v>
      </c>
      <c r="AC76" s="104">
        <f>$U76*AD76</f>
        <v>0</v>
      </c>
      <c r="AD76" s="47">
        <f>ROUNDUP(J76*(1-50%),0)</f>
        <v>4000</v>
      </c>
    </row>
    <row r="77" spans="1:42" ht="84" customHeight="1" thickBot="1">
      <c r="A77" s="446" t="s">
        <v>421</v>
      </c>
      <c r="B77" s="447"/>
      <c r="C77" s="447"/>
      <c r="D77" s="14"/>
      <c r="E77" s="14"/>
      <c r="F77" s="15"/>
      <c r="G77" s="15"/>
      <c r="H77" s="15"/>
      <c r="I77" s="448"/>
      <c r="J77" s="449"/>
      <c r="K77" s="15"/>
      <c r="L77" s="15"/>
      <c r="M77" s="15"/>
      <c r="N77" s="262"/>
      <c r="O77" s="15"/>
      <c r="P77" s="15"/>
      <c r="Q77" s="15"/>
      <c r="R77" s="15"/>
      <c r="S77" s="204"/>
      <c r="U77" s="106"/>
      <c r="V77" s="43"/>
      <c r="W77" s="43"/>
      <c r="X77" s="43"/>
      <c r="Y77" s="43"/>
      <c r="Z77" s="47"/>
      <c r="AA77" s="43"/>
      <c r="AB77" s="47"/>
      <c r="AC77" s="43"/>
      <c r="AD77" s="43"/>
    </row>
    <row r="78" spans="1:42" ht="92.1" customHeight="1">
      <c r="A78" s="16">
        <v>99</v>
      </c>
      <c r="B78" s="17" t="s">
        <v>422</v>
      </c>
      <c r="C78" s="157" t="s">
        <v>423</v>
      </c>
      <c r="D78" s="34"/>
      <c r="E78" s="158" t="s">
        <v>424</v>
      </c>
      <c r="F78" s="123" t="s">
        <v>425</v>
      </c>
      <c r="G78" s="17" t="s">
        <v>426</v>
      </c>
      <c r="H78" s="17" t="s">
        <v>30</v>
      </c>
      <c r="I78" s="171">
        <v>201</v>
      </c>
      <c r="J78" s="172">
        <v>6199</v>
      </c>
      <c r="K78" s="32">
        <v>4670027203942</v>
      </c>
      <c r="L78" s="33">
        <v>650</v>
      </c>
      <c r="M78" s="52" t="s">
        <v>31</v>
      </c>
      <c r="N78" s="21" t="s">
        <v>427</v>
      </c>
      <c r="O78" s="84" t="s">
        <v>428</v>
      </c>
      <c r="P78" s="16" t="s">
        <v>33</v>
      </c>
      <c r="Q78" s="44"/>
      <c r="R78" s="16">
        <v>20</v>
      </c>
      <c r="S78" s="59" t="s">
        <v>429</v>
      </c>
      <c r="T78" s="219"/>
      <c r="U78" s="47"/>
      <c r="V78" s="47">
        <f>$U78*X78</f>
        <v>0</v>
      </c>
      <c r="W78" s="48">
        <f>L78/1000*U78</f>
        <v>0</v>
      </c>
      <c r="X78" s="47">
        <f>ROUNDUP(J78*(1-35%),0)</f>
        <v>4030</v>
      </c>
      <c r="Y78" s="47">
        <f>$U78*Z78</f>
        <v>0</v>
      </c>
      <c r="Z78" s="47">
        <f t="shared" si="53"/>
        <v>3410</v>
      </c>
      <c r="AA78" s="47">
        <f>$U78*AB78</f>
        <v>0</v>
      </c>
      <c r="AB78" s="47">
        <f t="shared" si="49"/>
        <v>3100</v>
      </c>
      <c r="AC78" s="47">
        <f>$U78*AD78</f>
        <v>0</v>
      </c>
      <c r="AD78" s="47">
        <f>ROUNDUP(J78*(1-50%),0)</f>
        <v>3100</v>
      </c>
      <c r="AE78" s="219"/>
      <c r="AF78" s="219"/>
      <c r="AG78" s="219"/>
      <c r="AH78" s="219"/>
      <c r="AI78" s="219"/>
      <c r="AJ78" s="219"/>
      <c r="AK78" s="219"/>
      <c r="AL78" s="219"/>
      <c r="AM78" s="219"/>
      <c r="AN78" s="219"/>
      <c r="AO78" s="219"/>
      <c r="AP78" s="219"/>
    </row>
    <row r="79" spans="1:42" s="319" customFormat="1" ht="92.1" customHeight="1">
      <c r="A79" s="302">
        <v>101</v>
      </c>
      <c r="B79" s="303" t="s">
        <v>422</v>
      </c>
      <c r="C79" s="350" t="s">
        <v>975</v>
      </c>
      <c r="D79" s="351"/>
      <c r="E79" s="158" t="s">
        <v>976</v>
      </c>
      <c r="F79" s="352" t="s">
        <v>977</v>
      </c>
      <c r="G79" s="303" t="s">
        <v>426</v>
      </c>
      <c r="H79" s="303" t="s">
        <v>30</v>
      </c>
      <c r="I79" s="353">
        <v>234</v>
      </c>
      <c r="J79" s="354">
        <v>6199</v>
      </c>
      <c r="K79" s="418">
        <v>4670027205021</v>
      </c>
      <c r="L79" s="356">
        <v>650</v>
      </c>
      <c r="M79" s="334" t="s">
        <v>31</v>
      </c>
      <c r="N79" s="308" t="s">
        <v>427</v>
      </c>
      <c r="O79" s="418" t="s">
        <v>1112</v>
      </c>
      <c r="P79" s="302" t="s">
        <v>33</v>
      </c>
      <c r="Q79" s="358"/>
      <c r="R79" s="302">
        <v>20</v>
      </c>
      <c r="S79" s="359" t="s">
        <v>429</v>
      </c>
      <c r="T79" s="360"/>
      <c r="U79" s="318"/>
      <c r="V79" s="318">
        <f>$U79*X79</f>
        <v>0</v>
      </c>
      <c r="W79" s="317">
        <f>L79/1000*U79</f>
        <v>0</v>
      </c>
      <c r="X79" s="318">
        <f>ROUNDUP(J79*(1-35%),0)</f>
        <v>4030</v>
      </c>
      <c r="Y79" s="318">
        <f>$U79*Z79</f>
        <v>0</v>
      </c>
      <c r="Z79" s="318">
        <f>ROUNDUP(J79*(1-40%),0)</f>
        <v>3720</v>
      </c>
      <c r="AA79" s="318">
        <f>$U79*AB79</f>
        <v>0</v>
      </c>
      <c r="AB79" s="318">
        <f>ROUNDUP(J79*(1-45%),0)</f>
        <v>3410</v>
      </c>
      <c r="AC79" s="318">
        <f>$U79*AD79</f>
        <v>0</v>
      </c>
      <c r="AD79" s="318">
        <f>ROUNDUP(J79*(1-50%),0)</f>
        <v>3100</v>
      </c>
      <c r="AE79" s="360"/>
      <c r="AF79" s="360"/>
      <c r="AG79" s="360"/>
      <c r="AH79" s="360"/>
      <c r="AI79" s="360"/>
      <c r="AJ79" s="360"/>
      <c r="AK79" s="360"/>
      <c r="AL79" s="360"/>
      <c r="AM79" s="360"/>
      <c r="AN79" s="360"/>
      <c r="AO79" s="360"/>
      <c r="AP79" s="360"/>
    </row>
    <row r="80" spans="1:42" s="319" customFormat="1" ht="92.1" customHeight="1" thickBot="1">
      <c r="A80" s="302">
        <v>101</v>
      </c>
      <c r="B80" s="303" t="s">
        <v>422</v>
      </c>
      <c r="C80" s="350" t="s">
        <v>1106</v>
      </c>
      <c r="D80" s="351"/>
      <c r="E80" s="158"/>
      <c r="F80" s="352" t="s">
        <v>1107</v>
      </c>
      <c r="G80" s="303" t="s">
        <v>1108</v>
      </c>
      <c r="H80" s="303" t="s">
        <v>30</v>
      </c>
      <c r="I80" s="420" t="s">
        <v>1109</v>
      </c>
      <c r="J80" s="354">
        <v>6200</v>
      </c>
      <c r="K80" s="416">
        <v>4670027205717</v>
      </c>
      <c r="L80" s="356">
        <v>700</v>
      </c>
      <c r="M80" s="334" t="s">
        <v>1110</v>
      </c>
      <c r="N80" s="308" t="s">
        <v>427</v>
      </c>
      <c r="O80" s="416" t="s">
        <v>1111</v>
      </c>
      <c r="P80" s="302" t="s">
        <v>33</v>
      </c>
      <c r="Q80" s="358"/>
      <c r="R80" s="302">
        <v>20</v>
      </c>
      <c r="S80" s="359" t="s">
        <v>429</v>
      </c>
      <c r="T80" s="360"/>
      <c r="U80" s="318"/>
      <c r="V80" s="318">
        <f>$U80*X80</f>
        <v>0</v>
      </c>
      <c r="W80" s="317">
        <f>L80/1000*U80</f>
        <v>0</v>
      </c>
      <c r="X80" s="318">
        <f>ROUNDUP(J80*(1-35%),0)</f>
        <v>4030</v>
      </c>
      <c r="Y80" s="318">
        <f>$U80*Z80</f>
        <v>0</v>
      </c>
      <c r="Z80" s="318">
        <f>ROUNDUP(J80*(1-40%),0)</f>
        <v>3720</v>
      </c>
      <c r="AA80" s="318">
        <f>$U80*AB80</f>
        <v>0</v>
      </c>
      <c r="AB80" s="318">
        <f>ROUNDUP(J80*(1-45%),0)</f>
        <v>3410</v>
      </c>
      <c r="AC80" s="318">
        <f>$U80*AD80</f>
        <v>0</v>
      </c>
      <c r="AD80" s="318">
        <f>ROUNDUP(J80*(1-50%),0)</f>
        <v>3100</v>
      </c>
      <c r="AE80" s="360"/>
      <c r="AF80" s="360"/>
      <c r="AG80" s="360"/>
      <c r="AH80" s="360"/>
      <c r="AI80" s="360"/>
      <c r="AJ80" s="360"/>
      <c r="AK80" s="360"/>
      <c r="AL80" s="360"/>
      <c r="AM80" s="360"/>
      <c r="AN80" s="360"/>
      <c r="AO80" s="360"/>
      <c r="AP80" s="360"/>
    </row>
    <row r="81" spans="1:42" ht="84" customHeight="1" thickBot="1">
      <c r="A81" s="446" t="s">
        <v>430</v>
      </c>
      <c r="B81" s="447"/>
      <c r="C81" s="447"/>
      <c r="D81" s="14"/>
      <c r="E81" s="14"/>
      <c r="F81" s="15"/>
      <c r="G81" s="15"/>
      <c r="H81" s="15"/>
      <c r="I81" s="448"/>
      <c r="J81" s="449"/>
      <c r="K81" s="15"/>
      <c r="L81" s="15"/>
      <c r="M81" s="15"/>
      <c r="N81" s="413"/>
      <c r="O81" s="15"/>
      <c r="P81" s="15"/>
      <c r="Q81" s="15"/>
      <c r="R81" s="15"/>
      <c r="S81" s="204"/>
      <c r="U81" s="106"/>
      <c r="V81" s="43"/>
      <c r="W81" s="43"/>
      <c r="X81" s="43"/>
      <c r="Y81" s="43"/>
      <c r="Z81" s="47"/>
      <c r="AA81" s="43"/>
      <c r="AB81" s="47"/>
      <c r="AC81" s="43"/>
      <c r="AD81" s="43"/>
    </row>
    <row r="82" spans="1:42" ht="92.1" customHeight="1">
      <c r="A82" s="16">
        <v>100</v>
      </c>
      <c r="B82" s="17" t="s">
        <v>422</v>
      </c>
      <c r="C82" s="157" t="s">
        <v>431</v>
      </c>
      <c r="D82" s="34"/>
      <c r="E82" s="158" t="s">
        <v>432</v>
      </c>
      <c r="F82" s="123" t="s">
        <v>433</v>
      </c>
      <c r="G82" s="17" t="s">
        <v>434</v>
      </c>
      <c r="H82" s="17" t="s">
        <v>30</v>
      </c>
      <c r="I82" s="171">
        <v>95</v>
      </c>
      <c r="J82" s="172">
        <v>5199</v>
      </c>
      <c r="K82" s="32">
        <v>4670027204390</v>
      </c>
      <c r="L82" s="33">
        <v>1000</v>
      </c>
      <c r="M82" s="17" t="s">
        <v>435</v>
      </c>
      <c r="N82" s="21" t="s">
        <v>436</v>
      </c>
      <c r="O82" s="84" t="s">
        <v>437</v>
      </c>
      <c r="P82" s="16" t="s">
        <v>33</v>
      </c>
      <c r="Q82" s="44"/>
      <c r="R82" s="16"/>
      <c r="S82" s="59" t="s">
        <v>438</v>
      </c>
      <c r="T82" s="219"/>
      <c r="U82" s="47"/>
      <c r="V82" s="47">
        <f>$U82*X82</f>
        <v>0</v>
      </c>
      <c r="W82" s="48">
        <f>L82/1000*U82</f>
        <v>0</v>
      </c>
      <c r="X82" s="47">
        <f>ROUNDUP(J82*(1-35%),0)</f>
        <v>3380</v>
      </c>
      <c r="Y82" s="47">
        <f>$U82*Z82</f>
        <v>0</v>
      </c>
      <c r="Z82" s="47">
        <f t="shared" si="53"/>
        <v>2860</v>
      </c>
      <c r="AA82" s="47">
        <f>$U82*AB82</f>
        <v>0</v>
      </c>
      <c r="AB82" s="47">
        <f t="shared" si="49"/>
        <v>2600</v>
      </c>
      <c r="AC82" s="47">
        <f>$U82*AD82</f>
        <v>0</v>
      </c>
      <c r="AD82" s="47">
        <f>ROUNDUP(J82*(1-50%),0)</f>
        <v>2600</v>
      </c>
      <c r="AE82" s="219"/>
      <c r="AF82" s="219"/>
      <c r="AG82" s="219"/>
      <c r="AH82" s="219"/>
      <c r="AI82" s="219"/>
      <c r="AJ82" s="219"/>
      <c r="AK82" s="219"/>
      <c r="AL82" s="219"/>
      <c r="AM82" s="219"/>
      <c r="AN82" s="219"/>
      <c r="AO82" s="219"/>
      <c r="AP82" s="219"/>
    </row>
    <row r="83" spans="1:42" s="319" customFormat="1" ht="92.1" customHeight="1">
      <c r="A83" s="302">
        <v>103</v>
      </c>
      <c r="B83" s="303" t="s">
        <v>422</v>
      </c>
      <c r="C83" s="350" t="s">
        <v>978</v>
      </c>
      <c r="D83" s="351"/>
      <c r="E83" s="158" t="s">
        <v>979</v>
      </c>
      <c r="F83" s="352" t="s">
        <v>980</v>
      </c>
      <c r="G83" s="303" t="s">
        <v>434</v>
      </c>
      <c r="H83" s="303" t="s">
        <v>30</v>
      </c>
      <c r="I83" s="353">
        <v>135</v>
      </c>
      <c r="J83" s="354">
        <v>5499</v>
      </c>
      <c r="K83" s="355">
        <v>4670027205243</v>
      </c>
      <c r="L83" s="356">
        <v>1000</v>
      </c>
      <c r="M83" s="303" t="s">
        <v>435</v>
      </c>
      <c r="N83" s="308" t="s">
        <v>436</v>
      </c>
      <c r="O83" s="333" t="s">
        <v>437</v>
      </c>
      <c r="P83" s="302" t="s">
        <v>33</v>
      </c>
      <c r="Q83" s="358"/>
      <c r="R83" s="302"/>
      <c r="S83" s="359" t="s">
        <v>438</v>
      </c>
      <c r="T83" s="360"/>
      <c r="U83" s="318"/>
      <c r="V83" s="318">
        <f>$U83*X83</f>
        <v>0</v>
      </c>
      <c r="W83" s="317">
        <f>L83/1000*U83</f>
        <v>0</v>
      </c>
      <c r="X83" s="318">
        <f>ROUNDUP(J83*(1-35%),0)</f>
        <v>3575</v>
      </c>
      <c r="Y83" s="318">
        <f>$U83*Z83</f>
        <v>0</v>
      </c>
      <c r="Z83" s="318">
        <f>ROUNDUP(J83*(1-40%),0)</f>
        <v>3300</v>
      </c>
      <c r="AA83" s="318">
        <f>$U83*AB83</f>
        <v>0</v>
      </c>
      <c r="AB83" s="318">
        <f>ROUNDUP(J83*(1-45%),0)</f>
        <v>3025</v>
      </c>
      <c r="AC83" s="318">
        <f>$U83*AD83</f>
        <v>0</v>
      </c>
      <c r="AD83" s="318">
        <f>ROUNDUP(J83*(1-50%),0)</f>
        <v>2750</v>
      </c>
      <c r="AE83" s="360"/>
      <c r="AF83" s="360"/>
      <c r="AG83" s="360"/>
      <c r="AH83" s="360"/>
      <c r="AI83" s="360"/>
      <c r="AJ83" s="360"/>
      <c r="AK83" s="360"/>
      <c r="AL83" s="360"/>
      <c r="AM83" s="360"/>
      <c r="AN83" s="360"/>
      <c r="AO83" s="360"/>
      <c r="AP83" s="360"/>
    </row>
    <row r="84" spans="1:42" s="319" customFormat="1" ht="92.1" customHeight="1">
      <c r="A84" s="302">
        <v>105</v>
      </c>
      <c r="B84" s="303" t="s">
        <v>422</v>
      </c>
      <c r="C84" s="350" t="s">
        <v>986</v>
      </c>
      <c r="D84" s="351"/>
      <c r="E84" s="361" t="s">
        <v>987</v>
      </c>
      <c r="F84" s="352" t="s">
        <v>988</v>
      </c>
      <c r="G84" s="303" t="s">
        <v>434</v>
      </c>
      <c r="H84" s="303" t="s">
        <v>30</v>
      </c>
      <c r="I84" s="353">
        <v>100</v>
      </c>
      <c r="J84" s="354">
        <v>5199</v>
      </c>
      <c r="K84" s="355">
        <v>4670027205212</v>
      </c>
      <c r="L84" s="356">
        <v>550</v>
      </c>
      <c r="M84" s="303" t="s">
        <v>984</v>
      </c>
      <c r="N84" s="308" t="s">
        <v>32</v>
      </c>
      <c r="O84" s="333" t="s">
        <v>989</v>
      </c>
      <c r="P84" s="302" t="s">
        <v>33</v>
      </c>
      <c r="Q84" s="358"/>
      <c r="R84" s="302"/>
      <c r="S84" s="359" t="s">
        <v>438</v>
      </c>
      <c r="T84" s="360"/>
      <c r="U84" s="318"/>
      <c r="V84" s="318">
        <f>$U84*X84</f>
        <v>0</v>
      </c>
      <c r="W84" s="317">
        <f>L84/1000*U84</f>
        <v>0</v>
      </c>
      <c r="X84" s="318">
        <f>ROUNDUP(J84*(1-35%),0)</f>
        <v>3380</v>
      </c>
      <c r="Y84" s="318">
        <f>$U84*Z84</f>
        <v>0</v>
      </c>
      <c r="Z84" s="318">
        <f>ROUNDUP(J84*(1-40%),0)</f>
        <v>3120</v>
      </c>
      <c r="AA84" s="318">
        <f>$U84*AB84</f>
        <v>0</v>
      </c>
      <c r="AB84" s="318">
        <f>ROUNDUP(J84*(1-45%),0)</f>
        <v>2860</v>
      </c>
      <c r="AC84" s="318">
        <f>$U84*AD84</f>
        <v>0</v>
      </c>
      <c r="AD84" s="318">
        <f>ROUNDUP(J84*(1-50%),0)</f>
        <v>2600</v>
      </c>
      <c r="AE84" s="360"/>
      <c r="AF84" s="360"/>
      <c r="AG84" s="360"/>
      <c r="AH84" s="360"/>
      <c r="AI84" s="360"/>
      <c r="AJ84" s="360"/>
      <c r="AK84" s="360"/>
      <c r="AL84" s="360"/>
      <c r="AM84" s="360"/>
      <c r="AN84" s="360"/>
      <c r="AO84" s="360"/>
      <c r="AP84" s="360"/>
    </row>
    <row r="85" spans="1:42" s="319" customFormat="1" ht="92.1" customHeight="1" thickBot="1">
      <c r="A85" s="302">
        <v>104</v>
      </c>
      <c r="B85" s="303" t="s">
        <v>422</v>
      </c>
      <c r="C85" s="350" t="s">
        <v>981</v>
      </c>
      <c r="D85" s="351"/>
      <c r="E85" s="361" t="s">
        <v>982</v>
      </c>
      <c r="F85" s="352" t="s">
        <v>983</v>
      </c>
      <c r="G85" s="303" t="s">
        <v>434</v>
      </c>
      <c r="H85" s="303" t="s">
        <v>30</v>
      </c>
      <c r="I85" s="353">
        <v>145</v>
      </c>
      <c r="J85" s="354">
        <v>5499</v>
      </c>
      <c r="K85" s="355">
        <v>4670027205229</v>
      </c>
      <c r="L85" s="356">
        <v>550</v>
      </c>
      <c r="M85" s="303" t="s">
        <v>984</v>
      </c>
      <c r="N85" s="308" t="s">
        <v>32</v>
      </c>
      <c r="O85" s="333" t="s">
        <v>985</v>
      </c>
      <c r="P85" s="302" t="s">
        <v>33</v>
      </c>
      <c r="Q85" s="358"/>
      <c r="R85" s="302"/>
      <c r="S85" s="359" t="s">
        <v>438</v>
      </c>
      <c r="T85" s="360"/>
      <c r="U85" s="318"/>
      <c r="V85" s="318">
        <f>$U85*X85</f>
        <v>0</v>
      </c>
      <c r="W85" s="317">
        <f>L85/1000*U85</f>
        <v>0</v>
      </c>
      <c r="X85" s="318">
        <f>ROUNDUP(J85*(1-35%),0)</f>
        <v>3575</v>
      </c>
      <c r="Y85" s="318">
        <f>$U85*Z85</f>
        <v>0</v>
      </c>
      <c r="Z85" s="318">
        <f>ROUNDUP(J85*(1-40%),0)</f>
        <v>3300</v>
      </c>
      <c r="AA85" s="318">
        <f>$U85*AB85</f>
        <v>0</v>
      </c>
      <c r="AB85" s="318">
        <f>ROUNDUP(J85*(1-45%),0)</f>
        <v>3025</v>
      </c>
      <c r="AC85" s="318">
        <f>$U85*AD85</f>
        <v>0</v>
      </c>
      <c r="AD85" s="318">
        <f>ROUNDUP(J85*(1-50%),0)</f>
        <v>2750</v>
      </c>
      <c r="AE85" s="360"/>
      <c r="AF85" s="360"/>
      <c r="AG85" s="360"/>
      <c r="AH85" s="360"/>
      <c r="AI85" s="360"/>
      <c r="AJ85" s="360"/>
      <c r="AK85" s="360"/>
      <c r="AL85" s="360"/>
      <c r="AM85" s="360"/>
      <c r="AN85" s="360"/>
      <c r="AO85" s="360"/>
      <c r="AP85" s="360"/>
    </row>
    <row r="86" spans="1:42" ht="84" customHeight="1" thickBot="1">
      <c r="A86" s="446" t="s">
        <v>439</v>
      </c>
      <c r="B86" s="447"/>
      <c r="C86" s="447"/>
      <c r="D86" s="321"/>
      <c r="E86" s="321"/>
      <c r="F86" s="15"/>
      <c r="G86" s="15"/>
      <c r="H86" s="15"/>
      <c r="I86" s="448"/>
      <c r="J86" s="449"/>
      <c r="K86" s="15"/>
      <c r="L86" s="15"/>
      <c r="M86" s="15"/>
      <c r="N86" s="119"/>
      <c r="O86" s="15"/>
      <c r="P86" s="15"/>
      <c r="Q86" s="15"/>
      <c r="R86" s="15"/>
      <c r="S86" s="204"/>
      <c r="U86" s="106"/>
      <c r="V86" s="43"/>
      <c r="W86" s="43"/>
      <c r="X86" s="43"/>
      <c r="Y86" s="43"/>
      <c r="Z86" s="47"/>
      <c r="AA86" s="43"/>
      <c r="AB86" s="47"/>
      <c r="AC86" s="43"/>
      <c r="AD86" s="43"/>
    </row>
    <row r="87" spans="1:42" ht="92.1" customHeight="1">
      <c r="A87" s="16">
        <v>101</v>
      </c>
      <c r="B87" s="17" t="s">
        <v>422</v>
      </c>
      <c r="C87" s="157" t="s">
        <v>440</v>
      </c>
      <c r="D87" s="34"/>
      <c r="E87" s="158" t="s">
        <v>441</v>
      </c>
      <c r="F87" s="123" t="s">
        <v>442</v>
      </c>
      <c r="G87" s="17" t="s">
        <v>443</v>
      </c>
      <c r="H87" s="17" t="s">
        <v>30</v>
      </c>
      <c r="I87" s="171">
        <v>153</v>
      </c>
      <c r="J87" s="172">
        <v>5899</v>
      </c>
      <c r="K87" s="32">
        <v>4670027204055</v>
      </c>
      <c r="L87" s="33">
        <v>589</v>
      </c>
      <c r="M87" s="17" t="s">
        <v>41</v>
      </c>
      <c r="N87" s="91" t="s">
        <v>32</v>
      </c>
      <c r="O87" s="84" t="s">
        <v>444</v>
      </c>
      <c r="P87" s="16" t="s">
        <v>33</v>
      </c>
      <c r="Q87" s="44"/>
      <c r="R87" s="16">
        <v>12</v>
      </c>
      <c r="S87" s="59" t="s">
        <v>445</v>
      </c>
      <c r="T87" s="219"/>
      <c r="U87" s="47"/>
      <c r="V87" s="47">
        <f>$U87*X87</f>
        <v>0</v>
      </c>
      <c r="W87" s="48">
        <f>L87/1000*U87</f>
        <v>0</v>
      </c>
      <c r="X87" s="47">
        <f>ROUNDUP(J87*(1-35%),0)</f>
        <v>3835</v>
      </c>
      <c r="Y87" s="47">
        <f>$U87*Z87</f>
        <v>0</v>
      </c>
      <c r="Z87" s="47">
        <f t="shared" si="53"/>
        <v>3245</v>
      </c>
      <c r="AA87" s="47">
        <f>$U87*AB87</f>
        <v>0</v>
      </c>
      <c r="AB87" s="47">
        <f t="shared" si="49"/>
        <v>2950</v>
      </c>
      <c r="AC87" s="47">
        <f>$U87*AD87</f>
        <v>0</v>
      </c>
      <c r="AD87" s="47">
        <f>ROUNDUP(J87*(1-50%),0)</f>
        <v>2950</v>
      </c>
      <c r="AE87" s="219"/>
      <c r="AF87" s="219"/>
      <c r="AG87" s="219"/>
      <c r="AH87" s="219"/>
      <c r="AI87" s="219"/>
      <c r="AJ87" s="219"/>
      <c r="AK87" s="219"/>
      <c r="AL87" s="219"/>
      <c r="AM87" s="219"/>
      <c r="AN87" s="219"/>
      <c r="AO87" s="219"/>
      <c r="AP87" s="219"/>
    </row>
    <row r="88" spans="1:42" ht="92.1" customHeight="1">
      <c r="A88" s="16">
        <v>102</v>
      </c>
      <c r="B88" s="17" t="s">
        <v>422</v>
      </c>
      <c r="C88" s="157" t="s">
        <v>446</v>
      </c>
      <c r="D88" s="34"/>
      <c r="E88" s="158" t="s">
        <v>447</v>
      </c>
      <c r="F88" s="123" t="s">
        <v>448</v>
      </c>
      <c r="G88" s="17" t="s">
        <v>449</v>
      </c>
      <c r="H88" s="17" t="s">
        <v>30</v>
      </c>
      <c r="I88" s="171">
        <v>157</v>
      </c>
      <c r="J88" s="172">
        <v>5899</v>
      </c>
      <c r="K88" s="32">
        <v>4670027204123</v>
      </c>
      <c r="L88" s="33">
        <v>600</v>
      </c>
      <c r="M88" s="17" t="s">
        <v>41</v>
      </c>
      <c r="N88" s="91" t="s">
        <v>32</v>
      </c>
      <c r="O88" s="84" t="s">
        <v>450</v>
      </c>
      <c r="P88" s="16" t="s">
        <v>33</v>
      </c>
      <c r="Q88" s="44"/>
      <c r="R88" s="16">
        <v>12</v>
      </c>
      <c r="S88" s="59" t="s">
        <v>445</v>
      </c>
      <c r="T88" s="219"/>
      <c r="U88" s="47"/>
      <c r="V88" s="47">
        <f>$U88*X88</f>
        <v>0</v>
      </c>
      <c r="W88" s="48">
        <f>L88/1000*U88</f>
        <v>0</v>
      </c>
      <c r="X88" s="47">
        <f>ROUNDUP(J88*(1-35%),0)</f>
        <v>3835</v>
      </c>
      <c r="Y88" s="47">
        <f>$U88*Z88</f>
        <v>0</v>
      </c>
      <c r="Z88" s="47">
        <f t="shared" si="53"/>
        <v>3245</v>
      </c>
      <c r="AA88" s="47">
        <f>$U88*AB88</f>
        <v>0</v>
      </c>
      <c r="AB88" s="47">
        <f t="shared" si="49"/>
        <v>2950</v>
      </c>
      <c r="AC88" s="47">
        <f>$U88*AD88</f>
        <v>0</v>
      </c>
      <c r="AD88" s="47">
        <f>ROUNDUP(J88*(1-50%),0)</f>
        <v>2950</v>
      </c>
      <c r="AE88" s="219"/>
      <c r="AF88" s="219"/>
      <c r="AG88" s="219"/>
      <c r="AH88" s="219"/>
      <c r="AI88" s="219"/>
      <c r="AJ88" s="219"/>
      <c r="AK88" s="219"/>
      <c r="AL88" s="219"/>
      <c r="AM88" s="219"/>
      <c r="AN88" s="219"/>
      <c r="AO88" s="219"/>
      <c r="AP88" s="219"/>
    </row>
    <row r="89" spans="1:42" ht="92.1" customHeight="1">
      <c r="A89" s="16">
        <v>103</v>
      </c>
      <c r="B89" s="17" t="s">
        <v>422</v>
      </c>
      <c r="C89" s="157" t="s">
        <v>990</v>
      </c>
      <c r="D89" s="34"/>
      <c r="E89" s="158" t="s">
        <v>451</v>
      </c>
      <c r="F89" s="123" t="s">
        <v>452</v>
      </c>
      <c r="G89" s="17" t="s">
        <v>449</v>
      </c>
      <c r="H89" s="17" t="s">
        <v>30</v>
      </c>
      <c r="I89" s="171">
        <v>229</v>
      </c>
      <c r="J89" s="172">
        <v>6199</v>
      </c>
      <c r="K89" s="32">
        <v>4670027204116</v>
      </c>
      <c r="L89" s="33">
        <v>630</v>
      </c>
      <c r="M89" s="17" t="s">
        <v>41</v>
      </c>
      <c r="N89" s="91" t="s">
        <v>32</v>
      </c>
      <c r="O89" s="84" t="s">
        <v>453</v>
      </c>
      <c r="P89" s="16" t="s">
        <v>33</v>
      </c>
      <c r="Q89" s="44"/>
      <c r="R89" s="16">
        <v>12</v>
      </c>
      <c r="S89" s="59" t="s">
        <v>445</v>
      </c>
      <c r="T89" s="219"/>
      <c r="U89" s="47"/>
      <c r="V89" s="47">
        <f>$U89*X89</f>
        <v>0</v>
      </c>
      <c r="W89" s="48">
        <f>L89/1000*U89</f>
        <v>0</v>
      </c>
      <c r="X89" s="47">
        <f>ROUNDUP(J89*(1-35%),0)</f>
        <v>4030</v>
      </c>
      <c r="Y89" s="47">
        <f>$U89*Z89</f>
        <v>0</v>
      </c>
      <c r="Z89" s="47">
        <f t="shared" si="53"/>
        <v>3410</v>
      </c>
      <c r="AA89" s="47">
        <f>$U89*AB89</f>
        <v>0</v>
      </c>
      <c r="AB89" s="47">
        <f t="shared" si="49"/>
        <v>3100</v>
      </c>
      <c r="AC89" s="47">
        <f>$U89*AD89</f>
        <v>0</v>
      </c>
      <c r="AD89" s="47">
        <f>ROUNDUP(J89*(1-50%),0)</f>
        <v>3100</v>
      </c>
      <c r="AE89" s="219"/>
      <c r="AF89" s="219"/>
      <c r="AG89" s="219"/>
      <c r="AH89" s="219"/>
      <c r="AI89" s="219"/>
      <c r="AJ89" s="219"/>
      <c r="AK89" s="219"/>
      <c r="AL89" s="219"/>
      <c r="AM89" s="219"/>
      <c r="AN89" s="219"/>
      <c r="AO89" s="219"/>
      <c r="AP89" s="219"/>
    </row>
    <row r="90" spans="1:42" s="319" customFormat="1" ht="92.1" customHeight="1">
      <c r="A90" s="302">
        <v>112</v>
      </c>
      <c r="B90" s="303" t="s">
        <v>422</v>
      </c>
      <c r="C90" s="350" t="s">
        <v>991</v>
      </c>
      <c r="D90" s="351"/>
      <c r="E90" s="158" t="s">
        <v>992</v>
      </c>
      <c r="F90" s="352" t="s">
        <v>993</v>
      </c>
      <c r="G90" s="303" t="s">
        <v>994</v>
      </c>
      <c r="H90" s="303" t="s">
        <v>30</v>
      </c>
      <c r="I90" s="353">
        <v>360</v>
      </c>
      <c r="J90" s="354">
        <v>4899</v>
      </c>
      <c r="K90" s="355">
        <v>4670027205298</v>
      </c>
      <c r="L90" s="356">
        <v>800</v>
      </c>
      <c r="M90" s="303" t="s">
        <v>41</v>
      </c>
      <c r="N90" s="357" t="s">
        <v>32</v>
      </c>
      <c r="O90" s="333" t="s">
        <v>995</v>
      </c>
      <c r="P90" s="302" t="s">
        <v>33</v>
      </c>
      <c r="Q90" s="358"/>
      <c r="R90" s="302">
        <v>12</v>
      </c>
      <c r="S90" s="359" t="s">
        <v>996</v>
      </c>
      <c r="T90" s="360"/>
      <c r="U90" s="318"/>
      <c r="V90" s="318">
        <f t="shared" ref="V90:V95" si="72">$U90*X90</f>
        <v>0</v>
      </c>
      <c r="W90" s="317">
        <f t="shared" ref="W90:W95" si="73">L90/1000*U90</f>
        <v>0</v>
      </c>
      <c r="X90" s="318">
        <f t="shared" ref="X90:X95" si="74">ROUNDUP(J90*(1-35%),0)</f>
        <v>3185</v>
      </c>
      <c r="Y90" s="318">
        <f t="shared" ref="Y90:Y95" si="75">$U90*Z90</f>
        <v>0</v>
      </c>
      <c r="Z90" s="318">
        <f t="shared" ref="Z90:Z95" si="76">ROUNDUP(J90*(1-40%),0)</f>
        <v>2940</v>
      </c>
      <c r="AA90" s="318">
        <f t="shared" ref="AA90:AA95" si="77">$U90*AB90</f>
        <v>0</v>
      </c>
      <c r="AB90" s="318">
        <f t="shared" ref="AB90:AB95" si="78">ROUNDUP(J90*(1-45%),0)</f>
        <v>2695</v>
      </c>
      <c r="AC90" s="318">
        <f t="shared" ref="AC90:AC95" si="79">$U90*AD90</f>
        <v>0</v>
      </c>
      <c r="AD90" s="318">
        <f t="shared" ref="AD90:AD95" si="80">ROUNDUP(J90*(1-50%),0)</f>
        <v>2450</v>
      </c>
      <c r="AE90" s="360"/>
      <c r="AF90" s="360"/>
      <c r="AG90" s="360"/>
      <c r="AH90" s="360"/>
      <c r="AI90" s="360"/>
      <c r="AJ90" s="360"/>
      <c r="AK90" s="360"/>
      <c r="AL90" s="360"/>
      <c r="AM90" s="360"/>
      <c r="AN90" s="360"/>
      <c r="AO90" s="360"/>
      <c r="AP90" s="360"/>
    </row>
    <row r="91" spans="1:42" s="319" customFormat="1" ht="92.1" customHeight="1">
      <c r="A91" s="302">
        <v>111</v>
      </c>
      <c r="B91" s="303" t="s">
        <v>422</v>
      </c>
      <c r="C91" s="350" t="s">
        <v>997</v>
      </c>
      <c r="D91" s="351"/>
      <c r="E91" s="158" t="s">
        <v>998</v>
      </c>
      <c r="F91" s="352" t="s">
        <v>993</v>
      </c>
      <c r="G91" s="303" t="s">
        <v>994</v>
      </c>
      <c r="H91" s="303" t="s">
        <v>30</v>
      </c>
      <c r="I91" s="353">
        <v>360</v>
      </c>
      <c r="J91" s="354">
        <v>7299</v>
      </c>
      <c r="K91" s="355">
        <v>4670027205298</v>
      </c>
      <c r="L91" s="356">
        <v>800</v>
      </c>
      <c r="M91" s="303" t="s">
        <v>41</v>
      </c>
      <c r="N91" s="308" t="s">
        <v>32</v>
      </c>
      <c r="O91" s="333" t="s">
        <v>995</v>
      </c>
      <c r="P91" s="302" t="s">
        <v>33</v>
      </c>
      <c r="Q91" s="358"/>
      <c r="R91" s="302">
        <v>12</v>
      </c>
      <c r="S91" s="359" t="s">
        <v>996</v>
      </c>
      <c r="T91" s="360"/>
      <c r="U91" s="318"/>
      <c r="V91" s="318">
        <f t="shared" si="72"/>
        <v>0</v>
      </c>
      <c r="W91" s="317">
        <f t="shared" si="73"/>
        <v>0</v>
      </c>
      <c r="X91" s="318">
        <f t="shared" si="74"/>
        <v>4745</v>
      </c>
      <c r="Y91" s="318">
        <f t="shared" si="75"/>
        <v>0</v>
      </c>
      <c r="Z91" s="318">
        <f t="shared" si="76"/>
        <v>4380</v>
      </c>
      <c r="AA91" s="318">
        <f t="shared" si="77"/>
        <v>0</v>
      </c>
      <c r="AB91" s="318">
        <f t="shared" si="78"/>
        <v>4015</v>
      </c>
      <c r="AC91" s="318">
        <f t="shared" si="79"/>
        <v>0</v>
      </c>
      <c r="AD91" s="318">
        <f t="shared" si="80"/>
        <v>3650</v>
      </c>
      <c r="AE91" s="360"/>
      <c r="AF91" s="360"/>
      <c r="AG91" s="360"/>
      <c r="AH91" s="360"/>
      <c r="AI91" s="360"/>
      <c r="AJ91" s="360"/>
      <c r="AK91" s="360"/>
      <c r="AL91" s="360"/>
      <c r="AM91" s="360"/>
      <c r="AN91" s="360"/>
      <c r="AO91" s="360"/>
      <c r="AP91" s="360"/>
    </row>
    <row r="92" spans="1:42" s="319" customFormat="1" ht="92.1" customHeight="1">
      <c r="A92" s="302">
        <v>109</v>
      </c>
      <c r="B92" s="303" t="s">
        <v>422</v>
      </c>
      <c r="C92" s="350" t="s">
        <v>999</v>
      </c>
      <c r="D92" s="351"/>
      <c r="E92" s="158" t="s">
        <v>1000</v>
      </c>
      <c r="F92" s="352" t="s">
        <v>1001</v>
      </c>
      <c r="G92" s="303" t="s">
        <v>443</v>
      </c>
      <c r="H92" s="303" t="s">
        <v>1002</v>
      </c>
      <c r="I92" s="353">
        <v>180</v>
      </c>
      <c r="J92" s="354">
        <v>5299</v>
      </c>
      <c r="K92" s="355">
        <v>4670027205281</v>
      </c>
      <c r="L92" s="356">
        <v>600</v>
      </c>
      <c r="M92" s="303" t="s">
        <v>1003</v>
      </c>
      <c r="N92" s="308" t="s">
        <v>32</v>
      </c>
      <c r="O92" s="333" t="s">
        <v>1004</v>
      </c>
      <c r="P92" s="302" t="s">
        <v>33</v>
      </c>
      <c r="Q92" s="358"/>
      <c r="R92" s="302">
        <v>12</v>
      </c>
      <c r="S92" s="359" t="s">
        <v>996</v>
      </c>
      <c r="T92" s="360"/>
      <c r="U92" s="318"/>
      <c r="V92" s="318">
        <f t="shared" si="72"/>
        <v>0</v>
      </c>
      <c r="W92" s="317">
        <f t="shared" si="73"/>
        <v>0</v>
      </c>
      <c r="X92" s="318">
        <f t="shared" si="74"/>
        <v>3445</v>
      </c>
      <c r="Y92" s="318">
        <f t="shared" si="75"/>
        <v>0</v>
      </c>
      <c r="Z92" s="318">
        <f t="shared" si="76"/>
        <v>3180</v>
      </c>
      <c r="AA92" s="318">
        <f t="shared" si="77"/>
        <v>0</v>
      </c>
      <c r="AB92" s="318">
        <f t="shared" si="78"/>
        <v>2915</v>
      </c>
      <c r="AC92" s="318">
        <f t="shared" si="79"/>
        <v>0</v>
      </c>
      <c r="AD92" s="318">
        <f t="shared" si="80"/>
        <v>2650</v>
      </c>
      <c r="AE92" s="360"/>
      <c r="AF92" s="360"/>
      <c r="AG92" s="360"/>
      <c r="AH92" s="360"/>
      <c r="AI92" s="360"/>
      <c r="AJ92" s="360"/>
      <c r="AK92" s="360"/>
      <c r="AL92" s="360"/>
      <c r="AM92" s="360"/>
      <c r="AN92" s="360"/>
      <c r="AO92" s="360"/>
      <c r="AP92" s="360"/>
    </row>
    <row r="93" spans="1:42" s="319" customFormat="1" ht="92.1" customHeight="1">
      <c r="A93" s="302">
        <v>110</v>
      </c>
      <c r="B93" s="303" t="s">
        <v>422</v>
      </c>
      <c r="C93" s="350" t="s">
        <v>1005</v>
      </c>
      <c r="D93" s="312"/>
      <c r="E93" s="158" t="s">
        <v>1006</v>
      </c>
      <c r="F93" s="352" t="s">
        <v>1007</v>
      </c>
      <c r="G93" s="303" t="s">
        <v>1008</v>
      </c>
      <c r="H93" s="303" t="s">
        <v>1002</v>
      </c>
      <c r="I93" s="353">
        <v>100</v>
      </c>
      <c r="J93" s="354">
        <v>5099</v>
      </c>
      <c r="K93" s="355">
        <v>4670027205335</v>
      </c>
      <c r="L93" s="356">
        <v>750</v>
      </c>
      <c r="M93" s="303" t="s">
        <v>41</v>
      </c>
      <c r="N93" s="357" t="s">
        <v>32</v>
      </c>
      <c r="O93" s="333" t="s">
        <v>1009</v>
      </c>
      <c r="P93" s="302" t="s">
        <v>33</v>
      </c>
      <c r="Q93" s="358"/>
      <c r="R93" s="302">
        <v>12</v>
      </c>
      <c r="S93" s="359" t="s">
        <v>996</v>
      </c>
      <c r="T93" s="360"/>
      <c r="U93" s="318"/>
      <c r="V93" s="318">
        <f t="shared" si="72"/>
        <v>0</v>
      </c>
      <c r="W93" s="317">
        <f t="shared" si="73"/>
        <v>0</v>
      </c>
      <c r="X93" s="318">
        <f t="shared" si="74"/>
        <v>3315</v>
      </c>
      <c r="Y93" s="318">
        <f t="shared" si="75"/>
        <v>0</v>
      </c>
      <c r="Z93" s="318">
        <f t="shared" si="76"/>
        <v>3060</v>
      </c>
      <c r="AA93" s="318">
        <f t="shared" si="77"/>
        <v>0</v>
      </c>
      <c r="AB93" s="318">
        <f t="shared" si="78"/>
        <v>2805</v>
      </c>
      <c r="AC93" s="318">
        <f t="shared" si="79"/>
        <v>0</v>
      </c>
      <c r="AD93" s="318">
        <f t="shared" si="80"/>
        <v>2550</v>
      </c>
      <c r="AE93" s="360"/>
      <c r="AF93" s="360"/>
      <c r="AG93" s="360"/>
      <c r="AH93" s="360"/>
      <c r="AI93" s="360"/>
      <c r="AJ93" s="360"/>
      <c r="AK93" s="360"/>
      <c r="AL93" s="360"/>
      <c r="AM93" s="360"/>
      <c r="AN93" s="360"/>
      <c r="AO93" s="360"/>
      <c r="AP93" s="360"/>
    </row>
    <row r="94" spans="1:42" s="319" customFormat="1" ht="92.1" customHeight="1">
      <c r="A94" s="302"/>
      <c r="B94" s="303"/>
      <c r="C94" s="412" t="s">
        <v>1093</v>
      </c>
      <c r="D94" s="312"/>
      <c r="E94" s="158"/>
      <c r="F94" s="401" t="s">
        <v>1094</v>
      </c>
      <c r="G94" s="303" t="s">
        <v>1008</v>
      </c>
      <c r="H94" s="303" t="s">
        <v>709</v>
      </c>
      <c r="I94" s="353">
        <v>70</v>
      </c>
      <c r="J94" s="354">
        <v>4799</v>
      </c>
      <c r="K94" s="418">
        <v>4670027205571</v>
      </c>
      <c r="L94" s="356">
        <v>750</v>
      </c>
      <c r="M94" s="303" t="s">
        <v>1095</v>
      </c>
      <c r="N94" s="357" t="s">
        <v>32</v>
      </c>
      <c r="O94" s="418" t="s">
        <v>1102</v>
      </c>
      <c r="P94" s="302" t="s">
        <v>33</v>
      </c>
      <c r="Q94" s="358"/>
      <c r="R94" s="302">
        <v>12</v>
      </c>
      <c r="S94" s="359" t="s">
        <v>1096</v>
      </c>
      <c r="T94" s="360"/>
      <c r="U94" s="318"/>
      <c r="V94" s="318">
        <f t="shared" si="72"/>
        <v>0</v>
      </c>
      <c r="W94" s="317">
        <f t="shared" si="73"/>
        <v>0</v>
      </c>
      <c r="X94" s="318">
        <f t="shared" si="74"/>
        <v>3120</v>
      </c>
      <c r="Y94" s="318">
        <f t="shared" si="75"/>
        <v>0</v>
      </c>
      <c r="Z94" s="318">
        <f t="shared" si="76"/>
        <v>2880</v>
      </c>
      <c r="AA94" s="318">
        <f t="shared" si="77"/>
        <v>0</v>
      </c>
      <c r="AB94" s="318">
        <f t="shared" si="78"/>
        <v>2640</v>
      </c>
      <c r="AC94" s="318">
        <f t="shared" si="79"/>
        <v>0</v>
      </c>
      <c r="AD94" s="318">
        <f t="shared" si="80"/>
        <v>2400</v>
      </c>
      <c r="AE94" s="360"/>
      <c r="AF94" s="360"/>
      <c r="AG94" s="360"/>
      <c r="AH94" s="360"/>
      <c r="AI94" s="360"/>
      <c r="AJ94" s="360"/>
      <c r="AK94" s="360"/>
      <c r="AL94" s="360"/>
      <c r="AM94" s="360"/>
      <c r="AN94" s="360"/>
      <c r="AO94" s="360"/>
      <c r="AP94" s="360"/>
    </row>
    <row r="95" spans="1:42" s="319" customFormat="1" ht="92.1" customHeight="1">
      <c r="A95" s="302">
        <v>112</v>
      </c>
      <c r="B95" s="303" t="s">
        <v>422</v>
      </c>
      <c r="C95" s="350" t="s">
        <v>1010</v>
      </c>
      <c r="D95" s="351"/>
      <c r="E95" s="158"/>
      <c r="F95" s="352" t="s">
        <v>1011</v>
      </c>
      <c r="G95" s="349" t="s">
        <v>1012</v>
      </c>
      <c r="H95" s="303" t="s">
        <v>30</v>
      </c>
      <c r="I95" s="353">
        <v>360</v>
      </c>
      <c r="J95" s="354">
        <v>6299</v>
      </c>
      <c r="K95" s="418">
        <v>4670027205595</v>
      </c>
      <c r="L95" s="356">
        <v>800</v>
      </c>
      <c r="M95" s="303" t="s">
        <v>41</v>
      </c>
      <c r="N95" s="308" t="s">
        <v>32</v>
      </c>
      <c r="O95" s="418" t="s">
        <v>1104</v>
      </c>
      <c r="P95" s="302" t="s">
        <v>33</v>
      </c>
      <c r="Q95" s="358"/>
      <c r="R95" s="302">
        <v>12</v>
      </c>
      <c r="S95" s="359" t="s">
        <v>996</v>
      </c>
      <c r="T95" s="360"/>
      <c r="U95" s="318"/>
      <c r="V95" s="318">
        <f t="shared" si="72"/>
        <v>0</v>
      </c>
      <c r="W95" s="317">
        <f t="shared" si="73"/>
        <v>0</v>
      </c>
      <c r="X95" s="318">
        <f t="shared" si="74"/>
        <v>4095</v>
      </c>
      <c r="Y95" s="318">
        <f t="shared" si="75"/>
        <v>0</v>
      </c>
      <c r="Z95" s="318">
        <f t="shared" si="76"/>
        <v>3780</v>
      </c>
      <c r="AA95" s="318">
        <f t="shared" si="77"/>
        <v>0</v>
      </c>
      <c r="AB95" s="318">
        <f t="shared" si="78"/>
        <v>3465</v>
      </c>
      <c r="AC95" s="318">
        <f t="shared" si="79"/>
        <v>0</v>
      </c>
      <c r="AD95" s="318">
        <f t="shared" si="80"/>
        <v>3150</v>
      </c>
      <c r="AE95" s="360"/>
      <c r="AF95" s="360"/>
      <c r="AG95" s="360"/>
      <c r="AH95" s="360"/>
      <c r="AI95" s="360"/>
      <c r="AJ95" s="360"/>
      <c r="AK95" s="360"/>
      <c r="AL95" s="360"/>
      <c r="AM95" s="360"/>
      <c r="AN95" s="360"/>
      <c r="AO95" s="360"/>
      <c r="AP95" s="360"/>
    </row>
    <row r="96" spans="1:42" s="319" customFormat="1" ht="92.1" customHeight="1">
      <c r="A96" s="302">
        <v>112</v>
      </c>
      <c r="B96" s="303" t="s">
        <v>422</v>
      </c>
      <c r="C96" s="362" t="s">
        <v>1013</v>
      </c>
      <c r="D96" s="351"/>
      <c r="E96" s="158"/>
      <c r="F96" s="352" t="s">
        <v>1011</v>
      </c>
      <c r="G96" s="348" t="s">
        <v>1012</v>
      </c>
      <c r="H96" s="303" t="s">
        <v>30</v>
      </c>
      <c r="I96" s="353">
        <v>214</v>
      </c>
      <c r="J96" s="354">
        <v>5299</v>
      </c>
      <c r="K96" s="416">
        <v>4670027205236</v>
      </c>
      <c r="L96" s="356">
        <v>800</v>
      </c>
      <c r="M96" s="303" t="s">
        <v>41</v>
      </c>
      <c r="N96" s="357" t="s">
        <v>32</v>
      </c>
      <c r="O96" s="416" t="s">
        <v>1103</v>
      </c>
      <c r="P96" s="302" t="s">
        <v>33</v>
      </c>
      <c r="Q96" s="358"/>
      <c r="R96" s="302">
        <v>12</v>
      </c>
      <c r="S96" s="359" t="s">
        <v>996</v>
      </c>
      <c r="T96" s="360"/>
      <c r="U96" s="318"/>
      <c r="V96" s="318">
        <f t="shared" ref="V96:V97" si="81">$U96*X96</f>
        <v>0</v>
      </c>
      <c r="W96" s="317">
        <f t="shared" ref="W96:W97" si="82">L96/1000*U96</f>
        <v>0</v>
      </c>
      <c r="X96" s="318">
        <f t="shared" ref="X96:X97" si="83">ROUNDUP(J96*(1-35%),0)</f>
        <v>3445</v>
      </c>
      <c r="Y96" s="318">
        <f t="shared" ref="Y96:Y97" si="84">$U96*Z96</f>
        <v>0</v>
      </c>
      <c r="Z96" s="318">
        <f t="shared" ref="Z96:Z97" si="85">ROUNDUP(J96*(1-40%),0)</f>
        <v>3180</v>
      </c>
      <c r="AA96" s="318">
        <f t="shared" ref="AA96:AA97" si="86">$U96*AB96</f>
        <v>0</v>
      </c>
      <c r="AB96" s="318">
        <f t="shared" ref="AB96:AB97" si="87">ROUNDUP(J96*(1-45%),0)</f>
        <v>2915</v>
      </c>
      <c r="AC96" s="318">
        <f t="shared" ref="AC96:AC97" si="88">$U96*AD96</f>
        <v>0</v>
      </c>
      <c r="AD96" s="318">
        <f t="shared" ref="AD96:AD97" si="89">ROUNDUP(J96*(1-50%),0)</f>
        <v>2650</v>
      </c>
      <c r="AE96" s="360"/>
      <c r="AF96" s="360"/>
      <c r="AG96" s="360"/>
      <c r="AH96" s="360"/>
      <c r="AI96" s="360"/>
      <c r="AJ96" s="360"/>
      <c r="AK96" s="360"/>
      <c r="AL96" s="360"/>
      <c r="AM96" s="360"/>
      <c r="AN96" s="360"/>
      <c r="AO96" s="360"/>
      <c r="AP96" s="360"/>
    </row>
    <row r="97" spans="1:42" s="319" customFormat="1" ht="92.1" customHeight="1" thickBot="1">
      <c r="A97" s="302">
        <v>112</v>
      </c>
      <c r="B97" s="303" t="s">
        <v>422</v>
      </c>
      <c r="C97" s="421" t="s">
        <v>1113</v>
      </c>
      <c r="D97" s="351"/>
      <c r="E97" s="158"/>
      <c r="F97" s="352" t="s">
        <v>1114</v>
      </c>
      <c r="G97" s="349" t="s">
        <v>1115</v>
      </c>
      <c r="H97" s="303" t="s">
        <v>30</v>
      </c>
      <c r="I97" s="353">
        <v>30</v>
      </c>
      <c r="J97" s="354">
        <v>1520</v>
      </c>
      <c r="K97" s="418"/>
      <c r="L97" s="356">
        <v>235</v>
      </c>
      <c r="M97" s="423" t="s">
        <v>1116</v>
      </c>
      <c r="N97" s="308" t="s">
        <v>32</v>
      </c>
      <c r="O97" s="418"/>
      <c r="P97" s="302" t="s">
        <v>33</v>
      </c>
      <c r="Q97" s="358"/>
      <c r="R97" s="302">
        <v>12</v>
      </c>
      <c r="S97" s="359"/>
      <c r="T97" s="360"/>
      <c r="U97" s="318"/>
      <c r="V97" s="318">
        <f t="shared" si="81"/>
        <v>0</v>
      </c>
      <c r="W97" s="317">
        <f t="shared" si="82"/>
        <v>0</v>
      </c>
      <c r="X97" s="318">
        <f t="shared" si="83"/>
        <v>988</v>
      </c>
      <c r="Y97" s="318">
        <f t="shared" si="84"/>
        <v>0</v>
      </c>
      <c r="Z97" s="318">
        <f t="shared" si="85"/>
        <v>912</v>
      </c>
      <c r="AA97" s="318">
        <f t="shared" si="86"/>
        <v>0</v>
      </c>
      <c r="AB97" s="318">
        <f t="shared" si="87"/>
        <v>836</v>
      </c>
      <c r="AC97" s="318">
        <f t="shared" si="88"/>
        <v>0</v>
      </c>
      <c r="AD97" s="318">
        <f t="shared" si="89"/>
        <v>760</v>
      </c>
      <c r="AE97" s="360"/>
      <c r="AF97" s="360"/>
      <c r="AG97" s="360"/>
      <c r="AH97" s="360"/>
      <c r="AI97" s="360"/>
      <c r="AJ97" s="360"/>
      <c r="AK97" s="360"/>
      <c r="AL97" s="360"/>
      <c r="AM97" s="360"/>
      <c r="AN97" s="360"/>
      <c r="AO97" s="360"/>
      <c r="AP97" s="360"/>
    </row>
    <row r="98" spans="1:42" s="319" customFormat="1" ht="123.75" customHeight="1" thickBot="1">
      <c r="A98" s="450" t="s">
        <v>1014</v>
      </c>
      <c r="B98" s="451"/>
      <c r="C98" s="451"/>
      <c r="D98" s="363"/>
      <c r="E98" s="363"/>
      <c r="F98" s="364"/>
      <c r="G98" s="422"/>
      <c r="H98" s="364"/>
      <c r="I98" s="452"/>
      <c r="J98" s="453"/>
      <c r="K98" s="364"/>
      <c r="L98" s="364"/>
      <c r="M98" s="364"/>
      <c r="N98" s="364"/>
      <c r="O98" s="364"/>
      <c r="P98" s="364"/>
      <c r="Q98" s="364"/>
      <c r="R98" s="364"/>
      <c r="S98" s="365"/>
      <c r="U98" s="366"/>
      <c r="V98" s="367"/>
      <c r="W98" s="367"/>
      <c r="X98" s="367"/>
      <c r="Y98" s="367"/>
      <c r="Z98" s="367"/>
      <c r="AA98" s="367"/>
      <c r="AB98" s="367"/>
      <c r="AC98" s="367"/>
      <c r="AD98" s="367"/>
    </row>
    <row r="99" spans="1:42" s="319" customFormat="1" ht="142.5" customHeight="1" thickBot="1">
      <c r="A99" s="368">
        <v>113</v>
      </c>
      <c r="B99" s="369" t="s">
        <v>422</v>
      </c>
      <c r="C99" s="370" t="s">
        <v>1015</v>
      </c>
      <c r="D99" s="371"/>
      <c r="E99" s="306" t="s">
        <v>1016</v>
      </c>
      <c r="F99" s="372" t="s">
        <v>1017</v>
      </c>
      <c r="G99" s="369" t="s">
        <v>1018</v>
      </c>
      <c r="H99" s="369" t="s">
        <v>1142</v>
      </c>
      <c r="I99" s="373">
        <v>736</v>
      </c>
      <c r="J99" s="374">
        <v>10399</v>
      </c>
      <c r="K99" s="375">
        <v>467002720437600</v>
      </c>
      <c r="L99" s="376">
        <v>1199</v>
      </c>
      <c r="M99" s="369" t="s">
        <v>1019</v>
      </c>
      <c r="N99" s="369" t="s">
        <v>32</v>
      </c>
      <c r="O99" s="377" t="s">
        <v>1020</v>
      </c>
      <c r="P99" s="378" t="s">
        <v>33</v>
      </c>
      <c r="Q99" s="379"/>
      <c r="R99" s="378">
        <v>12</v>
      </c>
      <c r="S99" s="380" t="s">
        <v>1021</v>
      </c>
      <c r="T99" s="360"/>
      <c r="U99" s="318"/>
      <c r="V99" s="318">
        <f t="shared" ref="V99" si="90">$U99*X99</f>
        <v>0</v>
      </c>
      <c r="W99" s="317">
        <f t="shared" ref="W99" si="91">L99/1000*U99</f>
        <v>0</v>
      </c>
      <c r="X99" s="318">
        <f t="shared" ref="X99" si="92">ROUNDUP(J99*(1-35%),0)</f>
        <v>6760</v>
      </c>
      <c r="Y99" s="318">
        <f t="shared" ref="Y99" si="93">$U99*Z99</f>
        <v>0</v>
      </c>
      <c r="Z99" s="318">
        <f>ROUNDUP(J99*(1-40%),0)</f>
        <v>6240</v>
      </c>
      <c r="AA99" s="318">
        <f t="shared" ref="AA99" si="94">$U99*AB99</f>
        <v>0</v>
      </c>
      <c r="AB99" s="318">
        <f t="shared" ref="AB99" si="95">ROUNDUP(J99*(1-45%),0)</f>
        <v>5720</v>
      </c>
      <c r="AC99" s="318">
        <f t="shared" ref="AC99" si="96">$U99*AD99</f>
        <v>0</v>
      </c>
      <c r="AD99" s="318">
        <f t="shared" ref="AD99" si="97">ROUNDUP(J99*(1-50%),0)</f>
        <v>5200</v>
      </c>
      <c r="AE99" s="360"/>
      <c r="AF99" s="360"/>
      <c r="AG99" s="360"/>
      <c r="AH99" s="360"/>
      <c r="AI99" s="360"/>
      <c r="AJ99" s="360"/>
      <c r="AK99" s="360"/>
      <c r="AL99" s="360"/>
      <c r="AM99" s="360"/>
      <c r="AN99" s="360"/>
      <c r="AO99" s="360"/>
      <c r="AP99" s="360"/>
    </row>
    <row r="100" spans="1:42" s="319" customFormat="1" ht="142.5" customHeight="1" thickBot="1">
      <c r="A100" s="368">
        <v>113</v>
      </c>
      <c r="B100" s="369" t="s">
        <v>422</v>
      </c>
      <c r="C100" s="370" t="s">
        <v>1147</v>
      </c>
      <c r="D100"/>
      <c r="E100" s="306"/>
      <c r="F100" s="372" t="s">
        <v>1143</v>
      </c>
      <c r="G100" s="369" t="s">
        <v>1148</v>
      </c>
      <c r="H100" s="369" t="s">
        <v>494</v>
      </c>
      <c r="I100" s="373">
        <v>130</v>
      </c>
      <c r="J100" s="374">
        <v>8900</v>
      </c>
      <c r="K100" s="375"/>
      <c r="L100" s="376">
        <v>700</v>
      </c>
      <c r="M100" s="369" t="s">
        <v>1149</v>
      </c>
      <c r="N100" s="369" t="s">
        <v>32</v>
      </c>
      <c r="O100" s="377"/>
      <c r="P100" s="378" t="s">
        <v>33</v>
      </c>
      <c r="Q100" s="379"/>
      <c r="R100" s="378">
        <v>12</v>
      </c>
      <c r="S100" s="380" t="s">
        <v>1021</v>
      </c>
      <c r="T100" s="360"/>
      <c r="U100" s="318"/>
      <c r="V100" s="318">
        <f t="shared" ref="V100" si="98">$U100*X100</f>
        <v>0</v>
      </c>
      <c r="W100" s="317">
        <f t="shared" ref="W100" si="99">L100/1000*U100</f>
        <v>0</v>
      </c>
      <c r="X100" s="318">
        <f t="shared" ref="X100" si="100">ROUNDUP(J100*(1-35%),0)</f>
        <v>5785</v>
      </c>
      <c r="Y100" s="318">
        <f t="shared" ref="Y100" si="101">$U100*Z100</f>
        <v>0</v>
      </c>
      <c r="Z100" s="318">
        <f>ROUNDUP(J100*(1-40%),0)</f>
        <v>5340</v>
      </c>
      <c r="AA100" s="318">
        <f t="shared" ref="AA100" si="102">$U100*AB100</f>
        <v>0</v>
      </c>
      <c r="AB100" s="318">
        <f t="shared" ref="AB100" si="103">ROUNDUP(J100*(1-45%),0)</f>
        <v>4895</v>
      </c>
      <c r="AC100" s="318">
        <f t="shared" ref="AC100" si="104">$U100*AD100</f>
        <v>0</v>
      </c>
      <c r="AD100" s="318">
        <f t="shared" ref="AD100" si="105">ROUNDUP(J100*(1-50%),0)</f>
        <v>4450</v>
      </c>
      <c r="AE100" s="360"/>
      <c r="AF100" s="360"/>
      <c r="AG100" s="360"/>
      <c r="AH100" s="360"/>
      <c r="AI100" s="360"/>
      <c r="AJ100" s="360"/>
      <c r="AK100" s="360"/>
      <c r="AL100" s="360"/>
      <c r="AM100" s="360"/>
      <c r="AN100" s="360"/>
      <c r="AO100" s="360"/>
      <c r="AP100" s="360"/>
    </row>
    <row r="101" spans="1:42" s="319" customFormat="1" ht="142.5" customHeight="1" thickBot="1">
      <c r="A101" s="368">
        <v>113</v>
      </c>
      <c r="B101" s="369" t="s">
        <v>422</v>
      </c>
      <c r="C101" s="424" t="s">
        <v>1123</v>
      </c>
      <c r="D101" s="371"/>
      <c r="E101" s="306"/>
      <c r="F101" s="372"/>
      <c r="G101" s="369" t="s">
        <v>1122</v>
      </c>
      <c r="H101" s="369" t="s">
        <v>145</v>
      </c>
      <c r="I101" s="373">
        <v>90</v>
      </c>
      <c r="J101" s="374">
        <v>3499</v>
      </c>
      <c r="K101" s="375"/>
      <c r="L101" s="376">
        <v>235</v>
      </c>
      <c r="M101" s="425">
        <v>38302</v>
      </c>
      <c r="N101" s="369" t="s">
        <v>32</v>
      </c>
      <c r="O101" s="377"/>
      <c r="P101" s="378" t="s">
        <v>33</v>
      </c>
      <c r="Q101" s="379"/>
      <c r="R101" s="378">
        <v>12</v>
      </c>
      <c r="S101" s="380" t="s">
        <v>1021</v>
      </c>
      <c r="T101" s="360"/>
      <c r="U101" s="318"/>
      <c r="V101" s="318">
        <f t="shared" ref="V101" si="106">$U101*X101</f>
        <v>0</v>
      </c>
      <c r="W101" s="317">
        <f t="shared" ref="W101" si="107">L101/1000*U101</f>
        <v>0</v>
      </c>
      <c r="X101" s="318">
        <f t="shared" ref="X101" si="108">ROUNDUP(J101*(1-35%),0)</f>
        <v>2275</v>
      </c>
      <c r="Y101" s="318">
        <f t="shared" ref="Y101" si="109">$U101*Z101</f>
        <v>0</v>
      </c>
      <c r="Z101" s="318">
        <f>ROUNDUP(J101*(1-40%),0)</f>
        <v>2100</v>
      </c>
      <c r="AA101" s="318">
        <f t="shared" ref="AA101" si="110">$U101*AB101</f>
        <v>0</v>
      </c>
      <c r="AB101" s="318">
        <f t="shared" ref="AB101" si="111">ROUNDUP(J101*(1-45%),0)</f>
        <v>1925</v>
      </c>
      <c r="AC101" s="318">
        <f t="shared" ref="AC101" si="112">$U101*AD101</f>
        <v>0</v>
      </c>
      <c r="AD101" s="318">
        <f t="shared" ref="AD101" si="113">ROUNDUP(J101*(1-50%),0)</f>
        <v>1750</v>
      </c>
      <c r="AE101" s="360"/>
      <c r="AF101" s="360"/>
      <c r="AG101" s="360"/>
      <c r="AH101" s="360"/>
      <c r="AI101" s="360"/>
      <c r="AJ101" s="360"/>
      <c r="AK101" s="360"/>
      <c r="AL101" s="360"/>
      <c r="AM101" s="360"/>
      <c r="AN101" s="360"/>
      <c r="AO101" s="360"/>
      <c r="AP101" s="360"/>
    </row>
    <row r="102" spans="1:42" ht="84" customHeight="1" thickBot="1">
      <c r="A102" s="430" t="s">
        <v>454</v>
      </c>
      <c r="B102" s="12"/>
      <c r="C102" s="432"/>
      <c r="D102" s="431"/>
      <c r="E102" s="431"/>
      <c r="F102" s="15" t="s">
        <v>1144</v>
      </c>
      <c r="G102" s="15"/>
      <c r="H102" s="15"/>
      <c r="I102" s="448"/>
      <c r="J102" s="449"/>
      <c r="K102" s="15"/>
      <c r="L102" s="15"/>
      <c r="M102" s="15"/>
      <c r="N102" s="15"/>
      <c r="O102" s="15"/>
      <c r="P102" s="15"/>
      <c r="Q102" s="15"/>
      <c r="R102" s="15"/>
      <c r="S102" s="204"/>
      <c r="U102" s="106"/>
      <c r="V102" s="43"/>
      <c r="W102" s="43"/>
      <c r="X102" s="43"/>
      <c r="Y102" s="43"/>
      <c r="Z102" s="47"/>
      <c r="AA102" s="43"/>
      <c r="AB102" s="47"/>
      <c r="AC102" s="43"/>
      <c r="AD102" s="43"/>
    </row>
    <row r="103" spans="1:42" ht="75" customHeight="1">
      <c r="A103" s="16">
        <v>105</v>
      </c>
      <c r="B103" s="17" t="s">
        <v>457</v>
      </c>
      <c r="C103" s="58" t="s">
        <v>458</v>
      </c>
      <c r="D103" s="45"/>
      <c r="E103" s="19" t="s">
        <v>459</v>
      </c>
      <c r="F103" s="62"/>
      <c r="G103" s="58" t="s">
        <v>460</v>
      </c>
      <c r="H103" s="21" t="s">
        <v>30</v>
      </c>
      <c r="I103" s="83">
        <v>100</v>
      </c>
      <c r="J103" s="31">
        <v>2299</v>
      </c>
      <c r="K103" s="81">
        <v>4670027202334</v>
      </c>
      <c r="L103" s="82">
        <v>308</v>
      </c>
      <c r="M103" s="21" t="s">
        <v>455</v>
      </c>
      <c r="N103" s="21" t="s">
        <v>32</v>
      </c>
      <c r="O103" s="82" t="s">
        <v>461</v>
      </c>
      <c r="P103" s="56" t="s">
        <v>33</v>
      </c>
      <c r="Q103" s="105">
        <v>14670027202331</v>
      </c>
      <c r="R103" s="56">
        <v>40</v>
      </c>
      <c r="S103" s="46" t="s">
        <v>456</v>
      </c>
      <c r="T103" s="219"/>
      <c r="U103" s="47"/>
      <c r="V103" s="47">
        <f t="shared" ref="V103:V105" si="114">$U103*X103</f>
        <v>0</v>
      </c>
      <c r="W103" s="48">
        <f t="shared" ref="W103:W105" si="115">L103/1000*U103</f>
        <v>0</v>
      </c>
      <c r="X103" s="47">
        <f t="shared" ref="X103:X105" si="116">ROUNDUP(J103*(1-35%),0)</f>
        <v>1495</v>
      </c>
      <c r="Y103" s="47">
        <f t="shared" ref="Y103:Y105" si="117">$U103*Z103</f>
        <v>0</v>
      </c>
      <c r="Z103" s="47">
        <f t="shared" si="53"/>
        <v>1265</v>
      </c>
      <c r="AA103" s="47">
        <f t="shared" ref="AA103:AA105" si="118">$U103*AB103</f>
        <v>0</v>
      </c>
      <c r="AB103" s="47">
        <f t="shared" si="49"/>
        <v>1150</v>
      </c>
      <c r="AC103" s="47">
        <f t="shared" ref="AC103:AC105" si="119">$U103*AD103</f>
        <v>0</v>
      </c>
      <c r="AD103" s="47">
        <f t="shared" ref="AD103:AD105" si="120">ROUNDUP(J103*(1-50%),0)</f>
        <v>1150</v>
      </c>
      <c r="AE103" s="219"/>
      <c r="AF103" s="219"/>
      <c r="AG103" s="219"/>
      <c r="AH103" s="219"/>
      <c r="AI103" s="219"/>
      <c r="AJ103" s="219"/>
      <c r="AK103" s="219"/>
      <c r="AL103" s="219"/>
      <c r="AM103" s="219"/>
      <c r="AN103" s="219"/>
      <c r="AO103" s="219"/>
      <c r="AP103" s="219"/>
    </row>
    <row r="104" spans="1:42" ht="77.25" customHeight="1">
      <c r="A104" s="16">
        <v>106</v>
      </c>
      <c r="B104" s="17" t="s">
        <v>462</v>
      </c>
      <c r="C104" s="58" t="s">
        <v>463</v>
      </c>
      <c r="D104" s="45"/>
      <c r="E104" s="19" t="s">
        <v>464</v>
      </c>
      <c r="F104" s="62" t="s">
        <v>1145</v>
      </c>
      <c r="G104" s="58" t="s">
        <v>465</v>
      </c>
      <c r="H104" s="21" t="s">
        <v>30</v>
      </c>
      <c r="I104" s="83">
        <v>100</v>
      </c>
      <c r="J104" s="31">
        <v>2299</v>
      </c>
      <c r="K104" s="81">
        <v>4670027202327</v>
      </c>
      <c r="L104" s="82">
        <v>302</v>
      </c>
      <c r="M104" s="21" t="s">
        <v>455</v>
      </c>
      <c r="N104" s="21" t="s">
        <v>32</v>
      </c>
      <c r="O104" s="82" t="s">
        <v>466</v>
      </c>
      <c r="P104" s="56" t="s">
        <v>33</v>
      </c>
      <c r="Q104" s="105">
        <v>14670027202324</v>
      </c>
      <c r="R104" s="56">
        <v>40</v>
      </c>
      <c r="S104" s="46" t="s">
        <v>456</v>
      </c>
      <c r="T104" s="219"/>
      <c r="U104" s="47"/>
      <c r="V104" s="47">
        <f t="shared" si="114"/>
        <v>0</v>
      </c>
      <c r="W104" s="48">
        <f t="shared" si="115"/>
        <v>0</v>
      </c>
      <c r="X104" s="47">
        <f t="shared" si="116"/>
        <v>1495</v>
      </c>
      <c r="Y104" s="47">
        <f t="shared" si="117"/>
        <v>0</v>
      </c>
      <c r="Z104" s="47">
        <f t="shared" si="53"/>
        <v>1265</v>
      </c>
      <c r="AA104" s="47">
        <f t="shared" si="118"/>
        <v>0</v>
      </c>
      <c r="AB104" s="47">
        <f t="shared" si="49"/>
        <v>1150</v>
      </c>
      <c r="AC104" s="47">
        <f t="shared" si="119"/>
        <v>0</v>
      </c>
      <c r="AD104" s="47">
        <f t="shared" si="120"/>
        <v>1150</v>
      </c>
      <c r="AE104" s="219"/>
      <c r="AF104" s="219"/>
      <c r="AG104" s="219"/>
      <c r="AH104" s="219"/>
      <c r="AI104" s="219"/>
      <c r="AJ104" s="219"/>
      <c r="AK104" s="219"/>
      <c r="AL104" s="219"/>
      <c r="AM104" s="219"/>
      <c r="AN104" s="219"/>
      <c r="AO104" s="219"/>
      <c r="AP104" s="219"/>
    </row>
    <row r="105" spans="1:42" ht="60.75" customHeight="1" thickBot="1">
      <c r="A105" s="16">
        <v>108</v>
      </c>
      <c r="B105" s="30" t="s">
        <v>467</v>
      </c>
      <c r="C105" s="80" t="s">
        <v>468</v>
      </c>
      <c r="D105" s="45"/>
      <c r="E105" s="220" t="s">
        <v>469</v>
      </c>
      <c r="F105" s="159"/>
      <c r="G105" s="58" t="s">
        <v>470</v>
      </c>
      <c r="H105" s="52" t="s">
        <v>145</v>
      </c>
      <c r="I105" s="83">
        <v>130</v>
      </c>
      <c r="J105" s="31">
        <v>3699</v>
      </c>
      <c r="K105" s="81">
        <v>4670027203058</v>
      </c>
      <c r="L105" s="82">
        <v>279</v>
      </c>
      <c r="M105" s="21" t="s">
        <v>455</v>
      </c>
      <c r="N105" s="80" t="s">
        <v>32</v>
      </c>
      <c r="O105" s="199" t="s">
        <v>471</v>
      </c>
      <c r="P105" s="56" t="s">
        <v>33</v>
      </c>
      <c r="Q105" s="105">
        <v>4670027203058</v>
      </c>
      <c r="R105" s="56">
        <v>40</v>
      </c>
      <c r="S105" s="46" t="s">
        <v>456</v>
      </c>
      <c r="T105" s="219"/>
      <c r="U105" s="47"/>
      <c r="V105" s="47">
        <f t="shared" si="114"/>
        <v>0</v>
      </c>
      <c r="W105" s="48">
        <f t="shared" si="115"/>
        <v>0</v>
      </c>
      <c r="X105" s="47">
        <f t="shared" si="116"/>
        <v>2405</v>
      </c>
      <c r="Y105" s="47">
        <f t="shared" si="117"/>
        <v>0</v>
      </c>
      <c r="Z105" s="47">
        <f t="shared" si="53"/>
        <v>2035</v>
      </c>
      <c r="AA105" s="47">
        <f t="shared" si="118"/>
        <v>0</v>
      </c>
      <c r="AB105" s="47">
        <f t="shared" si="49"/>
        <v>1850</v>
      </c>
      <c r="AC105" s="47">
        <f t="shared" si="119"/>
        <v>0</v>
      </c>
      <c r="AD105" s="47">
        <f t="shared" si="120"/>
        <v>1850</v>
      </c>
      <c r="AE105" s="219"/>
      <c r="AF105" s="219"/>
      <c r="AG105" s="219"/>
      <c r="AH105" s="219"/>
      <c r="AI105" s="219"/>
      <c r="AJ105" s="219"/>
      <c r="AK105" s="219"/>
      <c r="AL105" s="219"/>
      <c r="AM105" s="219"/>
      <c r="AN105" s="219"/>
      <c r="AO105" s="219"/>
      <c r="AP105" s="219"/>
    </row>
    <row r="106" spans="1:42" ht="84" customHeight="1" thickBot="1">
      <c r="A106" s="11" t="s">
        <v>472</v>
      </c>
      <c r="B106" s="12"/>
      <c r="C106" s="13"/>
      <c r="D106" s="14"/>
      <c r="E106" s="14"/>
      <c r="F106" s="15" t="s">
        <v>1146</v>
      </c>
      <c r="G106" s="15"/>
      <c r="H106" s="15"/>
      <c r="I106" s="15"/>
      <c r="J106" s="29"/>
      <c r="K106" s="15"/>
      <c r="L106" s="15"/>
      <c r="M106" s="15"/>
      <c r="N106" s="15"/>
      <c r="O106" s="15"/>
      <c r="P106" s="15"/>
      <c r="Q106" s="15"/>
      <c r="R106" s="15"/>
      <c r="S106" s="15"/>
      <c r="U106" s="106"/>
      <c r="V106" s="43"/>
      <c r="W106" s="43"/>
      <c r="X106" s="43"/>
      <c r="Y106" s="43"/>
      <c r="Z106" s="47"/>
      <c r="AA106" s="43"/>
      <c r="AB106" s="47"/>
      <c r="AC106" s="43"/>
      <c r="AD106" s="43"/>
    </row>
    <row r="107" spans="1:42" ht="48" customHeight="1">
      <c r="A107" s="58">
        <v>110</v>
      </c>
      <c r="B107" s="58" t="s">
        <v>473</v>
      </c>
      <c r="C107" s="58" t="s">
        <v>474</v>
      </c>
      <c r="D107" s="124"/>
      <c r="E107" s="126" t="s">
        <v>475</v>
      </c>
      <c r="F107" s="62" t="s">
        <v>476</v>
      </c>
      <c r="G107" s="58" t="s">
        <v>477</v>
      </c>
      <c r="H107" s="21" t="s">
        <v>30</v>
      </c>
      <c r="I107" s="83">
        <v>222</v>
      </c>
      <c r="J107" s="31">
        <v>6899</v>
      </c>
      <c r="K107" s="81">
        <v>4670027202129</v>
      </c>
      <c r="L107" s="124">
        <v>701</v>
      </c>
      <c r="M107" s="21" t="s">
        <v>478</v>
      </c>
      <c r="N107" s="80" t="s">
        <v>479</v>
      </c>
      <c r="O107" s="236" t="s">
        <v>480</v>
      </c>
      <c r="P107" s="45" t="s">
        <v>42</v>
      </c>
      <c r="Q107" s="105">
        <v>14670027202126</v>
      </c>
      <c r="R107" s="56">
        <v>16</v>
      </c>
      <c r="S107" s="46" t="s">
        <v>481</v>
      </c>
      <c r="T107" s="219"/>
      <c r="U107" s="47"/>
      <c r="V107" s="47">
        <f t="shared" ref="V107:V109" si="121">$U107*X107</f>
        <v>0</v>
      </c>
      <c r="W107" s="48">
        <f t="shared" ref="W107:W109" si="122">L107/1000*U107</f>
        <v>0</v>
      </c>
      <c r="X107" s="47">
        <f t="shared" ref="X107:X109" si="123">ROUNDUP(J107*(1-35%),0)</f>
        <v>4485</v>
      </c>
      <c r="Y107" s="47">
        <f t="shared" ref="Y107:Y109" si="124">$U107*Z107</f>
        <v>0</v>
      </c>
      <c r="Z107" s="47">
        <f t="shared" si="53"/>
        <v>3795</v>
      </c>
      <c r="AA107" s="47">
        <f t="shared" ref="AA107:AA109" si="125">$U107*AB107</f>
        <v>0</v>
      </c>
      <c r="AB107" s="47">
        <f t="shared" si="49"/>
        <v>3450</v>
      </c>
      <c r="AC107" s="47">
        <f t="shared" ref="AC107:AC109" si="126">$U107*AD107</f>
        <v>0</v>
      </c>
      <c r="AD107" s="47">
        <f t="shared" ref="AD107:AD109" si="127">ROUNDUP(J107*(1-50%),0)</f>
        <v>3450</v>
      </c>
      <c r="AE107" s="219"/>
      <c r="AF107" s="219"/>
      <c r="AG107" s="219"/>
      <c r="AH107" s="219"/>
      <c r="AI107" s="219"/>
      <c r="AJ107" s="219"/>
      <c r="AK107" s="219"/>
      <c r="AL107" s="219"/>
      <c r="AM107" s="219"/>
      <c r="AN107" s="219"/>
      <c r="AO107" s="219"/>
      <c r="AP107" s="219"/>
    </row>
    <row r="108" spans="1:42" ht="66" customHeight="1">
      <c r="A108" s="58">
        <v>114</v>
      </c>
      <c r="B108" s="83" t="s">
        <v>482</v>
      </c>
      <c r="C108" s="83" t="s">
        <v>483</v>
      </c>
      <c r="D108" s="45"/>
      <c r="E108" s="221" t="s">
        <v>484</v>
      </c>
      <c r="F108" s="159" t="s">
        <v>485</v>
      </c>
      <c r="G108" s="58" t="s">
        <v>486</v>
      </c>
      <c r="H108" s="21" t="s">
        <v>30</v>
      </c>
      <c r="I108" s="83">
        <v>140</v>
      </c>
      <c r="J108" s="31">
        <v>5999</v>
      </c>
      <c r="K108" s="81">
        <v>4670027201467</v>
      </c>
      <c r="L108" s="82">
        <v>638</v>
      </c>
      <c r="M108" s="21" t="s">
        <v>478</v>
      </c>
      <c r="N108" s="80" t="s">
        <v>479</v>
      </c>
      <c r="O108" s="236" t="s">
        <v>487</v>
      </c>
      <c r="P108" s="45" t="s">
        <v>42</v>
      </c>
      <c r="Q108" s="105">
        <v>14670027201464</v>
      </c>
      <c r="R108" s="56">
        <v>16</v>
      </c>
      <c r="S108" s="46" t="s">
        <v>481</v>
      </c>
      <c r="T108" s="219"/>
      <c r="U108" s="47"/>
      <c r="V108" s="47">
        <f t="shared" si="121"/>
        <v>0</v>
      </c>
      <c r="W108" s="48">
        <f t="shared" si="122"/>
        <v>0</v>
      </c>
      <c r="X108" s="47">
        <f t="shared" si="123"/>
        <v>3900</v>
      </c>
      <c r="Y108" s="47">
        <f t="shared" si="124"/>
        <v>0</v>
      </c>
      <c r="Z108" s="47">
        <f t="shared" si="53"/>
        <v>3300</v>
      </c>
      <c r="AA108" s="47">
        <f t="shared" si="125"/>
        <v>0</v>
      </c>
      <c r="AB108" s="47">
        <f t="shared" si="49"/>
        <v>3000</v>
      </c>
      <c r="AC108" s="47">
        <f t="shared" si="126"/>
        <v>0</v>
      </c>
      <c r="AD108" s="47">
        <f t="shared" si="127"/>
        <v>3000</v>
      </c>
      <c r="AE108" s="219"/>
      <c r="AF108" s="219"/>
      <c r="AG108" s="219"/>
      <c r="AH108" s="219"/>
      <c r="AI108" s="219"/>
      <c r="AJ108" s="219"/>
      <c r="AK108" s="219"/>
      <c r="AL108" s="219"/>
      <c r="AM108" s="219"/>
      <c r="AN108" s="219"/>
      <c r="AO108" s="219"/>
      <c r="AP108" s="219"/>
    </row>
    <row r="109" spans="1:42" ht="66" customHeight="1" thickBot="1">
      <c r="A109" s="58">
        <v>115</v>
      </c>
      <c r="B109" s="160" t="s">
        <v>488</v>
      </c>
      <c r="C109" s="160" t="s">
        <v>489</v>
      </c>
      <c r="D109" s="67"/>
      <c r="E109" s="222" t="s">
        <v>490</v>
      </c>
      <c r="F109" s="223" t="s">
        <v>491</v>
      </c>
      <c r="G109" s="61" t="s">
        <v>492</v>
      </c>
      <c r="H109" s="21" t="s">
        <v>30</v>
      </c>
      <c r="I109" s="160">
        <v>300</v>
      </c>
      <c r="J109" s="31">
        <v>7499</v>
      </c>
      <c r="K109" s="99">
        <v>4670027202624</v>
      </c>
      <c r="L109" s="82">
        <v>830</v>
      </c>
      <c r="M109" s="237" t="s">
        <v>478</v>
      </c>
      <c r="N109" s="65" t="s">
        <v>479</v>
      </c>
      <c r="O109" s="238" t="s">
        <v>493</v>
      </c>
      <c r="P109" s="67" t="s">
        <v>42</v>
      </c>
      <c r="Q109" s="248">
        <v>14670027202621</v>
      </c>
      <c r="R109" s="249">
        <v>16</v>
      </c>
      <c r="S109" s="202" t="s">
        <v>481</v>
      </c>
      <c r="T109" s="219"/>
      <c r="U109" s="47"/>
      <c r="V109" s="47">
        <f t="shared" si="121"/>
        <v>0</v>
      </c>
      <c r="W109" s="48">
        <f t="shared" si="122"/>
        <v>0</v>
      </c>
      <c r="X109" s="47">
        <f t="shared" si="123"/>
        <v>4875</v>
      </c>
      <c r="Y109" s="47">
        <f t="shared" si="124"/>
        <v>0</v>
      </c>
      <c r="Z109" s="47">
        <f t="shared" si="53"/>
        <v>4125</v>
      </c>
      <c r="AA109" s="47">
        <f t="shared" si="125"/>
        <v>0</v>
      </c>
      <c r="AB109" s="47">
        <f t="shared" si="49"/>
        <v>3750</v>
      </c>
      <c r="AC109" s="47">
        <f t="shared" si="126"/>
        <v>0</v>
      </c>
      <c r="AD109" s="47">
        <f t="shared" si="127"/>
        <v>3750</v>
      </c>
      <c r="AE109" s="219"/>
      <c r="AF109" s="219"/>
      <c r="AG109" s="219"/>
      <c r="AH109" s="219"/>
      <c r="AI109" s="219"/>
      <c r="AJ109" s="219"/>
      <c r="AK109" s="219"/>
      <c r="AL109" s="219"/>
      <c r="AM109" s="219"/>
      <c r="AN109" s="219"/>
      <c r="AO109" s="219"/>
      <c r="AP109" s="219"/>
    </row>
    <row r="110" spans="1:42" ht="89.25" customHeight="1" thickBot="1">
      <c r="A110" s="460" t="s">
        <v>495</v>
      </c>
      <c r="B110" s="461"/>
      <c r="C110" s="461"/>
      <c r="D110" s="224"/>
      <c r="E110" s="225"/>
      <c r="F110" s="224"/>
      <c r="G110" s="224"/>
      <c r="H110" s="224"/>
      <c r="I110" s="224"/>
      <c r="J110" s="239"/>
      <c r="K110" s="224"/>
      <c r="L110" s="224"/>
      <c r="M110" s="224"/>
      <c r="N110" s="224"/>
      <c r="O110" s="224"/>
      <c r="P110" s="224"/>
      <c r="Q110" s="224"/>
      <c r="R110" s="224"/>
      <c r="S110" s="250"/>
      <c r="T110" s="219"/>
      <c r="U110" s="106"/>
      <c r="V110" s="43"/>
      <c r="W110" s="43"/>
      <c r="X110" s="43"/>
      <c r="Y110" s="43"/>
      <c r="Z110" s="47"/>
      <c r="AA110" s="43"/>
      <c r="AB110" s="47"/>
      <c r="AC110" s="43"/>
      <c r="AD110" s="43"/>
      <c r="AE110" s="219"/>
      <c r="AF110" s="219"/>
      <c r="AG110" s="219"/>
      <c r="AH110" s="219"/>
      <c r="AI110" s="219"/>
      <c r="AJ110" s="219"/>
      <c r="AK110" s="219"/>
      <c r="AL110" s="219"/>
      <c r="AM110" s="219"/>
      <c r="AN110" s="219"/>
      <c r="AO110" s="219"/>
      <c r="AP110" s="219"/>
    </row>
    <row r="111" spans="1:42" s="49" customFormat="1" ht="81" customHeight="1">
      <c r="A111" s="137">
        <v>117</v>
      </c>
      <c r="B111" s="137" t="s">
        <v>496</v>
      </c>
      <c r="C111" s="137" t="s">
        <v>497</v>
      </c>
      <c r="D111" s="187"/>
      <c r="E111" s="135" t="s">
        <v>498</v>
      </c>
      <c r="F111" s="136" t="s">
        <v>499</v>
      </c>
      <c r="G111" s="137" t="s">
        <v>500</v>
      </c>
      <c r="H111" s="21" t="s">
        <v>30</v>
      </c>
      <c r="I111" s="185">
        <v>180</v>
      </c>
      <c r="J111" s="186">
        <v>4799</v>
      </c>
      <c r="K111" s="89">
        <v>4670027202808</v>
      </c>
      <c r="L111" s="33">
        <v>728</v>
      </c>
      <c r="M111" s="18" t="s">
        <v>125</v>
      </c>
      <c r="N111" s="18" t="s">
        <v>32</v>
      </c>
      <c r="O111" s="240" t="s">
        <v>501</v>
      </c>
      <c r="P111" s="187" t="s">
        <v>42</v>
      </c>
      <c r="Q111" s="209">
        <v>14670027202805</v>
      </c>
      <c r="R111" s="230">
        <v>12</v>
      </c>
      <c r="S111" s="210" t="s">
        <v>502</v>
      </c>
      <c r="T111" s="251"/>
      <c r="U111" s="104"/>
      <c r="V111" s="104">
        <f t="shared" ref="V111:V116" si="128">$U111*X111</f>
        <v>0</v>
      </c>
      <c r="W111" s="48">
        <f t="shared" ref="W111:W116" si="129">L111/1000*U111</f>
        <v>0</v>
      </c>
      <c r="X111" s="104">
        <f t="shared" ref="X111:X116" si="130">ROUNDUP(J111*(1-35%),0)</f>
        <v>3120</v>
      </c>
      <c r="Y111" s="104">
        <f t="shared" ref="Y111:Y116" si="131">$U111*Z111</f>
        <v>0</v>
      </c>
      <c r="Z111" s="47">
        <f t="shared" si="53"/>
        <v>2640</v>
      </c>
      <c r="AA111" s="104">
        <f t="shared" ref="AA111:AA116" si="132">$U111*AB111</f>
        <v>0</v>
      </c>
      <c r="AB111" s="47">
        <f t="shared" ref="AB111:AB151" si="133">ROUNDUP(J111*(1-50%),0)</f>
        <v>2400</v>
      </c>
      <c r="AC111" s="104">
        <f t="shared" ref="AC111:AC116" si="134">$U111*AD111</f>
        <v>0</v>
      </c>
      <c r="AD111" s="104">
        <f t="shared" ref="AD111:AD116" si="135">ROUNDUP(J111*(1-50%),0)</f>
        <v>2400</v>
      </c>
      <c r="AE111" s="251"/>
      <c r="AF111" s="251"/>
      <c r="AG111" s="251"/>
      <c r="AH111" s="251"/>
      <c r="AI111" s="251"/>
      <c r="AJ111" s="251"/>
      <c r="AK111" s="251"/>
      <c r="AL111" s="251"/>
      <c r="AM111" s="251"/>
      <c r="AN111" s="251"/>
      <c r="AO111" s="251"/>
      <c r="AP111" s="251"/>
    </row>
    <row r="112" spans="1:42" ht="81" customHeight="1">
      <c r="A112" s="137">
        <v>118</v>
      </c>
      <c r="B112" s="53" t="s">
        <v>503</v>
      </c>
      <c r="C112" s="226" t="s">
        <v>504</v>
      </c>
      <c r="D112" s="67"/>
      <c r="E112" s="227" t="s">
        <v>505</v>
      </c>
      <c r="F112" s="228" t="s">
        <v>506</v>
      </c>
      <c r="G112" s="226" t="s">
        <v>507</v>
      </c>
      <c r="H112" s="65" t="s">
        <v>30</v>
      </c>
      <c r="I112" s="241">
        <v>500</v>
      </c>
      <c r="J112" s="164">
        <v>8199</v>
      </c>
      <c r="K112" s="161">
        <v>4670027202815</v>
      </c>
      <c r="L112" s="242">
        <v>1199</v>
      </c>
      <c r="M112" s="91" t="s">
        <v>99</v>
      </c>
      <c r="N112" s="91" t="s">
        <v>32</v>
      </c>
      <c r="O112" s="243" t="s">
        <v>508</v>
      </c>
      <c r="P112" s="217" t="s">
        <v>42</v>
      </c>
      <c r="Q112" s="252">
        <v>14670027202812</v>
      </c>
      <c r="R112" s="253">
        <v>10</v>
      </c>
      <c r="S112" s="59" t="s">
        <v>502</v>
      </c>
      <c r="T112" s="219"/>
      <c r="U112" s="47"/>
      <c r="V112" s="47">
        <f t="shared" si="128"/>
        <v>0</v>
      </c>
      <c r="W112" s="48">
        <f t="shared" si="129"/>
        <v>0</v>
      </c>
      <c r="X112" s="47">
        <f t="shared" si="130"/>
        <v>5330</v>
      </c>
      <c r="Y112" s="47">
        <f t="shared" si="131"/>
        <v>0</v>
      </c>
      <c r="Z112" s="47">
        <f t="shared" si="53"/>
        <v>4510</v>
      </c>
      <c r="AA112" s="47">
        <f t="shared" si="132"/>
        <v>0</v>
      </c>
      <c r="AB112" s="47">
        <f t="shared" si="133"/>
        <v>4100</v>
      </c>
      <c r="AC112" s="47">
        <f t="shared" si="134"/>
        <v>0</v>
      </c>
      <c r="AD112" s="47">
        <f t="shared" si="135"/>
        <v>4100</v>
      </c>
      <c r="AE112" s="219"/>
      <c r="AF112" s="219"/>
      <c r="AG112" s="219"/>
      <c r="AH112" s="219"/>
      <c r="AI112" s="219"/>
      <c r="AJ112" s="219"/>
      <c r="AK112" s="219"/>
      <c r="AL112" s="219"/>
      <c r="AM112" s="219"/>
      <c r="AN112" s="219"/>
      <c r="AO112" s="219"/>
      <c r="AP112" s="219"/>
    </row>
    <row r="113" spans="1:42" ht="81" customHeight="1">
      <c r="A113" s="137">
        <v>119</v>
      </c>
      <c r="B113" s="137" t="s">
        <v>509</v>
      </c>
      <c r="C113" s="58" t="s">
        <v>510</v>
      </c>
      <c r="D113" s="45"/>
      <c r="E113" s="229" t="s">
        <v>511</v>
      </c>
      <c r="F113" s="62" t="s">
        <v>512</v>
      </c>
      <c r="G113" s="58" t="s">
        <v>513</v>
      </c>
      <c r="H113" s="21" t="s">
        <v>30</v>
      </c>
      <c r="I113" s="58">
        <v>600</v>
      </c>
      <c r="J113" s="31">
        <v>8099</v>
      </c>
      <c r="K113" s="82">
        <v>4670027203911</v>
      </c>
      <c r="L113" s="82">
        <v>1500</v>
      </c>
      <c r="M113" s="21" t="s">
        <v>514</v>
      </c>
      <c r="N113" s="21" t="s">
        <v>32</v>
      </c>
      <c r="O113" s="244" t="s">
        <v>515</v>
      </c>
      <c r="P113" s="45" t="s">
        <v>42</v>
      </c>
      <c r="Q113" s="254"/>
      <c r="R113" s="56">
        <v>8</v>
      </c>
      <c r="S113" s="59" t="s">
        <v>502</v>
      </c>
      <c r="T113" s="219"/>
      <c r="U113" s="47"/>
      <c r="V113" s="47">
        <f t="shared" si="128"/>
        <v>0</v>
      </c>
      <c r="W113" s="48">
        <f t="shared" si="129"/>
        <v>0</v>
      </c>
      <c r="X113" s="47">
        <f t="shared" si="130"/>
        <v>5265</v>
      </c>
      <c r="Y113" s="47">
        <f t="shared" si="131"/>
        <v>0</v>
      </c>
      <c r="Z113" s="47">
        <f t="shared" si="53"/>
        <v>4455</v>
      </c>
      <c r="AA113" s="47">
        <f t="shared" si="132"/>
        <v>0</v>
      </c>
      <c r="AB113" s="47">
        <f t="shared" si="133"/>
        <v>4050</v>
      </c>
      <c r="AC113" s="47">
        <f t="shared" si="134"/>
        <v>0</v>
      </c>
      <c r="AD113" s="47">
        <f t="shared" si="135"/>
        <v>4050</v>
      </c>
      <c r="AE113" s="219"/>
      <c r="AF113" s="219"/>
      <c r="AG113" s="219"/>
      <c r="AH113" s="219"/>
      <c r="AI113" s="219"/>
      <c r="AJ113" s="219"/>
      <c r="AK113" s="219"/>
      <c r="AL113" s="219"/>
      <c r="AM113" s="219"/>
      <c r="AN113" s="219"/>
      <c r="AO113" s="219"/>
      <c r="AP113" s="219"/>
    </row>
    <row r="114" spans="1:42" ht="81" customHeight="1">
      <c r="A114" s="137">
        <v>120</v>
      </c>
      <c r="B114" s="137" t="s">
        <v>516</v>
      </c>
      <c r="C114" s="58" t="s">
        <v>517</v>
      </c>
      <c r="D114" s="45"/>
      <c r="E114" s="229" t="s">
        <v>518</v>
      </c>
      <c r="F114" s="62" t="s">
        <v>519</v>
      </c>
      <c r="G114" s="58" t="s">
        <v>520</v>
      </c>
      <c r="H114" s="21" t="s">
        <v>30</v>
      </c>
      <c r="I114" s="58">
        <v>333</v>
      </c>
      <c r="J114" s="31">
        <v>5199</v>
      </c>
      <c r="K114" s="82">
        <v>4670027202822</v>
      </c>
      <c r="L114" s="82">
        <v>991</v>
      </c>
      <c r="M114" s="21" t="s">
        <v>521</v>
      </c>
      <c r="N114" s="21" t="s">
        <v>32</v>
      </c>
      <c r="O114" s="244" t="s">
        <v>522</v>
      </c>
      <c r="P114" s="45" t="s">
        <v>42</v>
      </c>
      <c r="Q114" s="254"/>
      <c r="R114" s="56">
        <v>12</v>
      </c>
      <c r="S114" s="59" t="s">
        <v>502</v>
      </c>
      <c r="T114" s="219"/>
      <c r="U114" s="47"/>
      <c r="V114" s="47">
        <f t="shared" si="128"/>
        <v>0</v>
      </c>
      <c r="W114" s="48">
        <f t="shared" si="129"/>
        <v>0</v>
      </c>
      <c r="X114" s="47">
        <f t="shared" si="130"/>
        <v>3380</v>
      </c>
      <c r="Y114" s="47">
        <f t="shared" si="131"/>
        <v>0</v>
      </c>
      <c r="Z114" s="47">
        <f t="shared" si="53"/>
        <v>2860</v>
      </c>
      <c r="AA114" s="47">
        <f t="shared" si="132"/>
        <v>0</v>
      </c>
      <c r="AB114" s="47">
        <f t="shared" si="133"/>
        <v>2600</v>
      </c>
      <c r="AC114" s="47">
        <f t="shared" si="134"/>
        <v>0</v>
      </c>
      <c r="AD114" s="47">
        <f t="shared" si="135"/>
        <v>2600</v>
      </c>
      <c r="AE114" s="219"/>
      <c r="AF114" s="219"/>
      <c r="AG114" s="219"/>
      <c r="AH114" s="219"/>
      <c r="AI114" s="219"/>
      <c r="AJ114" s="219"/>
      <c r="AK114" s="219"/>
      <c r="AL114" s="219"/>
      <c r="AM114" s="219"/>
      <c r="AN114" s="219"/>
      <c r="AO114" s="219"/>
      <c r="AP114" s="219"/>
    </row>
    <row r="115" spans="1:42" ht="81" customHeight="1">
      <c r="A115" s="137">
        <v>121</v>
      </c>
      <c r="B115" s="137" t="s">
        <v>523</v>
      </c>
      <c r="C115" s="58" t="s">
        <v>524</v>
      </c>
      <c r="D115" s="45"/>
      <c r="E115" s="229" t="s">
        <v>525</v>
      </c>
      <c r="F115" s="62" t="s">
        <v>526</v>
      </c>
      <c r="G115" s="58" t="s">
        <v>527</v>
      </c>
      <c r="H115" s="21" t="s">
        <v>30</v>
      </c>
      <c r="I115" s="58">
        <v>140</v>
      </c>
      <c r="J115" s="31">
        <v>3699</v>
      </c>
      <c r="K115" s="82">
        <v>4670027202839</v>
      </c>
      <c r="L115" s="82">
        <v>474</v>
      </c>
      <c r="M115" s="21" t="s">
        <v>528</v>
      </c>
      <c r="N115" s="21" t="s">
        <v>32</v>
      </c>
      <c r="O115" s="244" t="s">
        <v>529</v>
      </c>
      <c r="P115" s="45" t="s">
        <v>42</v>
      </c>
      <c r="Q115" s="254"/>
      <c r="R115" s="56">
        <v>16</v>
      </c>
      <c r="S115" s="59" t="s">
        <v>502</v>
      </c>
      <c r="T115" s="219"/>
      <c r="U115" s="47"/>
      <c r="V115" s="47">
        <f t="shared" si="128"/>
        <v>0</v>
      </c>
      <c r="W115" s="48">
        <f t="shared" si="129"/>
        <v>0</v>
      </c>
      <c r="X115" s="47">
        <f t="shared" si="130"/>
        <v>2405</v>
      </c>
      <c r="Y115" s="47">
        <f t="shared" si="131"/>
        <v>0</v>
      </c>
      <c r="Z115" s="47">
        <f t="shared" si="53"/>
        <v>2035</v>
      </c>
      <c r="AA115" s="47">
        <f t="shared" si="132"/>
        <v>0</v>
      </c>
      <c r="AB115" s="47">
        <f t="shared" si="133"/>
        <v>1850</v>
      </c>
      <c r="AC115" s="47">
        <f t="shared" si="134"/>
        <v>0</v>
      </c>
      <c r="AD115" s="47">
        <f t="shared" si="135"/>
        <v>1850</v>
      </c>
      <c r="AE115" s="219"/>
      <c r="AF115" s="219"/>
      <c r="AG115" s="219"/>
      <c r="AH115" s="219"/>
      <c r="AI115" s="219"/>
      <c r="AJ115" s="219"/>
      <c r="AK115" s="219"/>
      <c r="AL115" s="219"/>
      <c r="AM115" s="219"/>
      <c r="AN115" s="219"/>
      <c r="AO115" s="219"/>
      <c r="AP115" s="219"/>
    </row>
    <row r="116" spans="1:42" ht="81" customHeight="1" thickBot="1">
      <c r="A116" s="137">
        <v>122</v>
      </c>
      <c r="B116" s="137" t="s">
        <v>530</v>
      </c>
      <c r="C116" s="58" t="s">
        <v>531</v>
      </c>
      <c r="D116" s="45"/>
      <c r="E116" s="229" t="s">
        <v>532</v>
      </c>
      <c r="F116" s="62" t="s">
        <v>533</v>
      </c>
      <c r="G116" s="58" t="s">
        <v>534</v>
      </c>
      <c r="H116" s="21" t="s">
        <v>30</v>
      </c>
      <c r="I116" s="58">
        <v>150</v>
      </c>
      <c r="J116" s="31">
        <v>4199</v>
      </c>
      <c r="K116" s="82">
        <v>4670027203928</v>
      </c>
      <c r="L116" s="82">
        <v>463</v>
      </c>
      <c r="M116" s="21" t="s">
        <v>528</v>
      </c>
      <c r="N116" s="21" t="s">
        <v>32</v>
      </c>
      <c r="O116" s="244" t="s">
        <v>535</v>
      </c>
      <c r="P116" s="45" t="s">
        <v>42</v>
      </c>
      <c r="Q116" s="254"/>
      <c r="R116" s="56">
        <v>16</v>
      </c>
      <c r="S116" s="59" t="s">
        <v>502</v>
      </c>
      <c r="T116" s="219"/>
      <c r="U116" s="47"/>
      <c r="V116" s="47">
        <f t="shared" si="128"/>
        <v>0</v>
      </c>
      <c r="W116" s="48">
        <f t="shared" si="129"/>
        <v>0</v>
      </c>
      <c r="X116" s="47">
        <f t="shared" si="130"/>
        <v>2730</v>
      </c>
      <c r="Y116" s="47">
        <f t="shared" si="131"/>
        <v>0</v>
      </c>
      <c r="Z116" s="47">
        <f t="shared" si="53"/>
        <v>2310</v>
      </c>
      <c r="AA116" s="47">
        <f t="shared" si="132"/>
        <v>0</v>
      </c>
      <c r="AB116" s="47">
        <f t="shared" si="133"/>
        <v>2100</v>
      </c>
      <c r="AC116" s="47">
        <f t="shared" si="134"/>
        <v>0</v>
      </c>
      <c r="AD116" s="47">
        <f t="shared" si="135"/>
        <v>2100</v>
      </c>
      <c r="AE116" s="219"/>
      <c r="AF116" s="219"/>
      <c r="AG116" s="219"/>
      <c r="AH116" s="219"/>
      <c r="AI116" s="219"/>
      <c r="AJ116" s="219"/>
      <c r="AK116" s="219"/>
      <c r="AL116" s="219"/>
      <c r="AM116" s="219"/>
      <c r="AN116" s="219"/>
      <c r="AO116" s="219"/>
      <c r="AP116" s="219"/>
    </row>
    <row r="117" spans="1:42" ht="73.5" customHeight="1" thickBot="1">
      <c r="A117" s="462" t="s">
        <v>536</v>
      </c>
      <c r="B117" s="463"/>
      <c r="C117" s="464"/>
      <c r="D117" s="14"/>
      <c r="E117" s="14"/>
      <c r="F117" s="15"/>
      <c r="G117" s="15"/>
      <c r="H117" s="15"/>
      <c r="I117" s="15"/>
      <c r="J117" s="29"/>
      <c r="K117" s="15"/>
      <c r="L117" s="15"/>
      <c r="M117" s="15"/>
      <c r="N117" s="15"/>
      <c r="O117" s="15"/>
      <c r="P117" s="15"/>
      <c r="Q117" s="15"/>
      <c r="R117" s="15"/>
      <c r="S117" s="204"/>
      <c r="T117" s="219"/>
      <c r="U117" s="106"/>
      <c r="V117" s="43"/>
      <c r="W117" s="43"/>
      <c r="X117" s="43"/>
      <c r="Y117" s="43"/>
      <c r="Z117" s="47"/>
      <c r="AA117" s="43"/>
      <c r="AB117" s="47"/>
      <c r="AC117" s="43"/>
      <c r="AD117" s="43"/>
      <c r="AE117" s="219"/>
      <c r="AF117" s="219"/>
      <c r="AG117" s="219"/>
      <c r="AH117" s="219"/>
      <c r="AI117" s="219"/>
      <c r="AJ117" s="219"/>
      <c r="AK117" s="219"/>
      <c r="AL117" s="219"/>
      <c r="AM117" s="219"/>
      <c r="AN117" s="219"/>
      <c r="AO117" s="219"/>
      <c r="AP117" s="219"/>
    </row>
    <row r="118" spans="1:42" s="49" customFormat="1" ht="73.5" customHeight="1">
      <c r="A118" s="230">
        <v>133</v>
      </c>
      <c r="B118" s="18" t="s">
        <v>537</v>
      </c>
      <c r="C118" s="133" t="s">
        <v>538</v>
      </c>
      <c r="D118" s="18"/>
      <c r="E118" s="135" t="s">
        <v>539</v>
      </c>
      <c r="F118" s="136" t="s">
        <v>540</v>
      </c>
      <c r="G118" s="18" t="s">
        <v>541</v>
      </c>
      <c r="H118" s="52" t="s">
        <v>145</v>
      </c>
      <c r="I118" s="185">
        <v>254</v>
      </c>
      <c r="J118" s="77">
        <v>8099</v>
      </c>
      <c r="K118" s="89">
        <v>4670027202631</v>
      </c>
      <c r="L118" s="242">
        <v>1366</v>
      </c>
      <c r="M118" s="18" t="s">
        <v>542</v>
      </c>
      <c r="N118" s="231" t="s">
        <v>32</v>
      </c>
      <c r="O118" s="88" t="s">
        <v>543</v>
      </c>
      <c r="P118" s="187" t="s">
        <v>42</v>
      </c>
      <c r="Q118" s="209"/>
      <c r="R118" s="230">
        <v>5</v>
      </c>
      <c r="S118" s="210" t="s">
        <v>544</v>
      </c>
      <c r="T118" s="251"/>
      <c r="U118" s="104"/>
      <c r="V118" s="104">
        <f>$U118*X118</f>
        <v>0</v>
      </c>
      <c r="W118" s="48">
        <f>L118/1000*U118</f>
        <v>0</v>
      </c>
      <c r="X118" s="104">
        <f t="shared" ref="X118:X131" si="136">ROUNDUP(J118*(1-35%),0)</f>
        <v>5265</v>
      </c>
      <c r="Y118" s="104">
        <f>$U118*Z118</f>
        <v>0</v>
      </c>
      <c r="Z118" s="47">
        <f t="shared" ref="Z118:Z161" si="137">ROUNDUP(J118*(1-45%),0)</f>
        <v>4455</v>
      </c>
      <c r="AA118" s="104">
        <f t="shared" ref="AA118:AC129" si="138">$U118*AB118</f>
        <v>0</v>
      </c>
      <c r="AB118" s="47">
        <f t="shared" si="133"/>
        <v>4050</v>
      </c>
      <c r="AC118" s="104">
        <f t="shared" si="138"/>
        <v>0</v>
      </c>
      <c r="AD118" s="104">
        <f t="shared" ref="AD118:AD131" si="139">ROUNDUP(J118*(1-50%),0)</f>
        <v>4050</v>
      </c>
      <c r="AE118" s="251"/>
      <c r="AF118" s="251"/>
      <c r="AG118" s="251"/>
      <c r="AH118" s="251"/>
      <c r="AI118" s="251"/>
      <c r="AJ118" s="251"/>
      <c r="AK118" s="251"/>
      <c r="AL118" s="251"/>
      <c r="AM118" s="251"/>
      <c r="AN118" s="251"/>
      <c r="AO118" s="251"/>
      <c r="AP118" s="251"/>
    </row>
    <row r="119" spans="1:42" s="49" customFormat="1" ht="109.5" customHeight="1">
      <c r="A119" s="230">
        <v>134</v>
      </c>
      <c r="B119" s="231" t="s">
        <v>545</v>
      </c>
      <c r="C119" s="232" t="s">
        <v>546</v>
      </c>
      <c r="D119" s="66"/>
      <c r="E119" s="69" t="s">
        <v>547</v>
      </c>
      <c r="F119" s="70" t="s">
        <v>548</v>
      </c>
      <c r="G119" s="66" t="s">
        <v>549</v>
      </c>
      <c r="H119" s="66" t="s">
        <v>145</v>
      </c>
      <c r="I119" s="130">
        <v>130</v>
      </c>
      <c r="J119" s="168">
        <v>5399</v>
      </c>
      <c r="K119" s="245" t="s">
        <v>550</v>
      </c>
      <c r="L119" s="165">
        <v>858</v>
      </c>
      <c r="M119" s="66" t="s">
        <v>551</v>
      </c>
      <c r="N119" s="66" t="s">
        <v>32</v>
      </c>
      <c r="O119" s="245" t="s">
        <v>552</v>
      </c>
      <c r="P119" s="189" t="s">
        <v>553</v>
      </c>
      <c r="Q119" s="256"/>
      <c r="R119" s="255">
        <v>8</v>
      </c>
      <c r="S119" s="207" t="s">
        <v>544</v>
      </c>
      <c r="T119" s="251"/>
      <c r="U119" s="104"/>
      <c r="V119" s="104">
        <f>$U119*X119</f>
        <v>0</v>
      </c>
      <c r="W119" s="48">
        <f>L119/1000*U119</f>
        <v>0</v>
      </c>
      <c r="X119" s="104">
        <f t="shared" si="136"/>
        <v>3510</v>
      </c>
      <c r="Y119" s="104">
        <f>$U119*Z119</f>
        <v>0</v>
      </c>
      <c r="Z119" s="47">
        <f t="shared" si="137"/>
        <v>2970</v>
      </c>
      <c r="AA119" s="104">
        <f t="shared" si="138"/>
        <v>0</v>
      </c>
      <c r="AB119" s="47">
        <f t="shared" si="133"/>
        <v>2700</v>
      </c>
      <c r="AC119" s="104">
        <f t="shared" si="138"/>
        <v>0</v>
      </c>
      <c r="AD119" s="104">
        <f t="shared" si="139"/>
        <v>2700</v>
      </c>
      <c r="AE119" s="251"/>
      <c r="AF119" s="251"/>
      <c r="AG119" s="251"/>
      <c r="AH119" s="251"/>
      <c r="AI119" s="251"/>
      <c r="AJ119" s="251"/>
      <c r="AK119" s="251"/>
      <c r="AL119" s="251"/>
      <c r="AM119" s="251"/>
      <c r="AN119" s="251"/>
      <c r="AO119" s="251"/>
      <c r="AP119" s="251"/>
    </row>
    <row r="120" spans="1:42" ht="84" customHeight="1">
      <c r="A120" s="11" t="s">
        <v>554</v>
      </c>
      <c r="B120" s="117"/>
      <c r="C120" s="118"/>
      <c r="D120" s="14"/>
      <c r="E120" s="14"/>
      <c r="F120" s="15"/>
      <c r="G120" s="15"/>
      <c r="H120" s="15"/>
      <c r="I120" s="15"/>
      <c r="J120" s="184"/>
      <c r="K120" s="15"/>
      <c r="L120" s="15"/>
      <c r="M120" s="15"/>
      <c r="N120" s="15"/>
      <c r="O120" s="15"/>
      <c r="P120" s="15"/>
      <c r="Q120" s="15"/>
      <c r="R120" s="15"/>
      <c r="S120" s="204"/>
      <c r="U120" s="106"/>
      <c r="V120" s="43"/>
      <c r="W120" s="43"/>
      <c r="X120" s="43"/>
      <c r="Y120" s="43"/>
      <c r="Z120" s="47"/>
      <c r="AA120" s="43"/>
      <c r="AB120" s="47"/>
      <c r="AC120" s="43"/>
      <c r="AD120" s="43"/>
    </row>
    <row r="121" spans="1:42" s="49" customFormat="1" ht="61.5" customHeight="1">
      <c r="A121" s="230">
        <v>135</v>
      </c>
      <c r="B121" s="18" t="s">
        <v>555</v>
      </c>
      <c r="C121" s="137" t="s">
        <v>556</v>
      </c>
      <c r="D121" s="18"/>
      <c r="E121" s="138" t="s">
        <v>557</v>
      </c>
      <c r="F121" s="136" t="s">
        <v>558</v>
      </c>
      <c r="G121" s="18" t="s">
        <v>559</v>
      </c>
      <c r="H121" s="18" t="s">
        <v>145</v>
      </c>
      <c r="I121" s="185">
        <v>80</v>
      </c>
      <c r="J121" s="186">
        <v>2499</v>
      </c>
      <c r="K121" s="89">
        <v>4670027201191</v>
      </c>
      <c r="L121" s="33">
        <v>426</v>
      </c>
      <c r="M121" s="18" t="s">
        <v>125</v>
      </c>
      <c r="N121" s="231" t="s">
        <v>32</v>
      </c>
      <c r="O121" s="88" t="s">
        <v>560</v>
      </c>
      <c r="P121" s="230" t="s">
        <v>33</v>
      </c>
      <c r="Q121" s="209">
        <v>14670027201198</v>
      </c>
      <c r="R121" s="230">
        <v>20</v>
      </c>
      <c r="S121" s="210" t="s">
        <v>544</v>
      </c>
      <c r="T121" s="251"/>
      <c r="U121" s="104"/>
      <c r="V121" s="104">
        <f t="shared" ref="V121:V131" si="140">$U121*X121</f>
        <v>0</v>
      </c>
      <c r="W121" s="48">
        <f>L121/1000*U121</f>
        <v>0</v>
      </c>
      <c r="X121" s="104">
        <f t="shared" si="136"/>
        <v>1625</v>
      </c>
      <c r="Y121" s="104">
        <f t="shared" ref="Y121:Y125" si="141">$U121*Z121</f>
        <v>0</v>
      </c>
      <c r="Z121" s="47">
        <f t="shared" si="137"/>
        <v>1375</v>
      </c>
      <c r="AA121" s="104">
        <f t="shared" si="138"/>
        <v>0</v>
      </c>
      <c r="AB121" s="47">
        <f t="shared" si="133"/>
        <v>1250</v>
      </c>
      <c r="AC121" s="104">
        <f t="shared" si="138"/>
        <v>0</v>
      </c>
      <c r="AD121" s="104">
        <f t="shared" si="139"/>
        <v>1250</v>
      </c>
      <c r="AE121" s="251"/>
      <c r="AF121" s="251"/>
      <c r="AG121" s="251"/>
      <c r="AH121" s="251"/>
      <c r="AI121" s="251"/>
      <c r="AJ121" s="251"/>
      <c r="AK121" s="251"/>
      <c r="AL121" s="251"/>
      <c r="AM121" s="251"/>
      <c r="AN121" s="251"/>
      <c r="AO121" s="251"/>
      <c r="AP121" s="251"/>
    </row>
    <row r="122" spans="1:42" ht="63" customHeight="1">
      <c r="A122" s="230">
        <v>136</v>
      </c>
      <c r="B122" s="18" t="s">
        <v>561</v>
      </c>
      <c r="C122" s="58" t="s">
        <v>562</v>
      </c>
      <c r="D122" s="45"/>
      <c r="E122" s="19" t="s">
        <v>563</v>
      </c>
      <c r="F122" s="62" t="s">
        <v>564</v>
      </c>
      <c r="G122" s="21" t="s">
        <v>565</v>
      </c>
      <c r="H122" s="52" t="s">
        <v>145</v>
      </c>
      <c r="I122" s="83">
        <v>100</v>
      </c>
      <c r="J122" s="31">
        <v>2699</v>
      </c>
      <c r="K122" s="81">
        <v>4670027201092</v>
      </c>
      <c r="L122" s="82">
        <v>488</v>
      </c>
      <c r="M122" s="21" t="s">
        <v>566</v>
      </c>
      <c r="N122" s="65" t="s">
        <v>32</v>
      </c>
      <c r="O122" s="87" t="s">
        <v>567</v>
      </c>
      <c r="P122" s="56" t="s">
        <v>33</v>
      </c>
      <c r="Q122" s="257">
        <v>14670027201099</v>
      </c>
      <c r="R122" s="56">
        <v>20</v>
      </c>
      <c r="S122" s="46" t="s">
        <v>544</v>
      </c>
      <c r="T122" s="219"/>
      <c r="U122" s="47"/>
      <c r="V122" s="47">
        <f t="shared" si="140"/>
        <v>0</v>
      </c>
      <c r="W122" s="48">
        <f t="shared" ref="W122:W131" si="142">L122/1000*U122</f>
        <v>0</v>
      </c>
      <c r="X122" s="47">
        <f t="shared" si="136"/>
        <v>1755</v>
      </c>
      <c r="Y122" s="47">
        <f t="shared" si="141"/>
        <v>0</v>
      </c>
      <c r="Z122" s="47">
        <f t="shared" si="137"/>
        <v>1485</v>
      </c>
      <c r="AA122" s="47">
        <f t="shared" si="138"/>
        <v>0</v>
      </c>
      <c r="AB122" s="47">
        <f t="shared" si="133"/>
        <v>1350</v>
      </c>
      <c r="AC122" s="47">
        <f t="shared" si="138"/>
        <v>0</v>
      </c>
      <c r="AD122" s="47">
        <f t="shared" si="139"/>
        <v>1350</v>
      </c>
      <c r="AE122" s="219"/>
      <c r="AF122" s="219"/>
      <c r="AG122" s="219"/>
      <c r="AH122" s="219"/>
      <c r="AI122" s="219"/>
      <c r="AJ122" s="219"/>
      <c r="AK122" s="219"/>
      <c r="AL122" s="219"/>
      <c r="AM122" s="219"/>
      <c r="AN122" s="219"/>
      <c r="AO122" s="219"/>
      <c r="AP122" s="219"/>
    </row>
    <row r="123" spans="1:42" ht="60" customHeight="1">
      <c r="A123" s="230">
        <v>138</v>
      </c>
      <c r="B123" s="18" t="s">
        <v>569</v>
      </c>
      <c r="C123" s="58" t="s">
        <v>570</v>
      </c>
      <c r="D123" s="45"/>
      <c r="E123" s="19" t="s">
        <v>571</v>
      </c>
      <c r="F123" s="62" t="s">
        <v>572</v>
      </c>
      <c r="G123" s="58" t="s">
        <v>573</v>
      </c>
      <c r="H123" s="52" t="s">
        <v>145</v>
      </c>
      <c r="I123" s="83">
        <v>60</v>
      </c>
      <c r="J123" s="31">
        <v>2199</v>
      </c>
      <c r="K123" s="81">
        <v>4670027201146</v>
      </c>
      <c r="L123" s="82">
        <v>385</v>
      </c>
      <c r="M123" s="21" t="s">
        <v>125</v>
      </c>
      <c r="N123" s="65" t="s">
        <v>32</v>
      </c>
      <c r="O123" s="87" t="s">
        <v>574</v>
      </c>
      <c r="P123" s="56" t="s">
        <v>33</v>
      </c>
      <c r="Q123" s="257">
        <v>14670027201143</v>
      </c>
      <c r="R123" s="56">
        <v>20</v>
      </c>
      <c r="S123" s="46" t="s">
        <v>544</v>
      </c>
      <c r="T123" s="219"/>
      <c r="U123" s="47"/>
      <c r="V123" s="47">
        <f t="shared" si="140"/>
        <v>0</v>
      </c>
      <c r="W123" s="48">
        <f t="shared" si="142"/>
        <v>0</v>
      </c>
      <c r="X123" s="47">
        <f t="shared" si="136"/>
        <v>1430</v>
      </c>
      <c r="Y123" s="47">
        <f t="shared" si="141"/>
        <v>0</v>
      </c>
      <c r="Z123" s="47">
        <f t="shared" si="137"/>
        <v>1210</v>
      </c>
      <c r="AA123" s="47">
        <f t="shared" si="138"/>
        <v>0</v>
      </c>
      <c r="AB123" s="47">
        <f t="shared" si="133"/>
        <v>1100</v>
      </c>
      <c r="AC123" s="47">
        <f t="shared" si="138"/>
        <v>0</v>
      </c>
      <c r="AD123" s="47">
        <f t="shared" si="139"/>
        <v>1100</v>
      </c>
      <c r="AE123" s="219"/>
      <c r="AF123" s="219"/>
      <c r="AG123" s="219"/>
      <c r="AH123" s="219"/>
      <c r="AI123" s="219"/>
      <c r="AJ123" s="219"/>
      <c r="AK123" s="219"/>
      <c r="AL123" s="219"/>
      <c r="AM123" s="219"/>
      <c r="AN123" s="219"/>
      <c r="AO123" s="219"/>
      <c r="AP123" s="219"/>
    </row>
    <row r="124" spans="1:42" ht="53.25" customHeight="1">
      <c r="A124" s="230">
        <v>139</v>
      </c>
      <c r="B124" s="18" t="s">
        <v>575</v>
      </c>
      <c r="C124" s="58" t="s">
        <v>576</v>
      </c>
      <c r="D124" s="45"/>
      <c r="E124" s="19" t="s">
        <v>577</v>
      </c>
      <c r="F124" s="62" t="s">
        <v>578</v>
      </c>
      <c r="G124" s="58" t="s">
        <v>579</v>
      </c>
      <c r="H124" s="52" t="s">
        <v>145</v>
      </c>
      <c r="I124" s="83">
        <v>65</v>
      </c>
      <c r="J124" s="31">
        <v>2299</v>
      </c>
      <c r="K124" s="81">
        <v>4670027201429</v>
      </c>
      <c r="L124" s="82">
        <v>393</v>
      </c>
      <c r="M124" s="21" t="s">
        <v>566</v>
      </c>
      <c r="N124" s="65" t="s">
        <v>32</v>
      </c>
      <c r="O124" s="87" t="s">
        <v>580</v>
      </c>
      <c r="P124" s="56" t="s">
        <v>33</v>
      </c>
      <c r="Q124" s="257">
        <v>14670027201426</v>
      </c>
      <c r="R124" s="56">
        <v>20</v>
      </c>
      <c r="S124" s="46" t="s">
        <v>544</v>
      </c>
      <c r="T124" s="219"/>
      <c r="U124" s="47"/>
      <c r="V124" s="47">
        <f t="shared" si="140"/>
        <v>0</v>
      </c>
      <c r="W124" s="48">
        <f t="shared" si="142"/>
        <v>0</v>
      </c>
      <c r="X124" s="47">
        <f t="shared" si="136"/>
        <v>1495</v>
      </c>
      <c r="Y124" s="47">
        <f t="shared" si="141"/>
        <v>0</v>
      </c>
      <c r="Z124" s="47">
        <f t="shared" si="137"/>
        <v>1265</v>
      </c>
      <c r="AA124" s="47">
        <f t="shared" si="138"/>
        <v>0</v>
      </c>
      <c r="AB124" s="47">
        <f t="shared" si="133"/>
        <v>1150</v>
      </c>
      <c r="AC124" s="47">
        <f t="shared" si="138"/>
        <v>0</v>
      </c>
      <c r="AD124" s="47">
        <f t="shared" si="139"/>
        <v>1150</v>
      </c>
      <c r="AE124" s="219"/>
      <c r="AF124" s="219"/>
      <c r="AG124" s="219"/>
      <c r="AH124" s="219"/>
      <c r="AI124" s="219"/>
      <c r="AJ124" s="219"/>
      <c r="AK124" s="219"/>
      <c r="AL124" s="219"/>
      <c r="AM124" s="219"/>
      <c r="AN124" s="219"/>
      <c r="AO124" s="219"/>
      <c r="AP124" s="219"/>
    </row>
    <row r="125" spans="1:42" s="49" customFormat="1" ht="67.5" customHeight="1">
      <c r="A125" s="230">
        <v>140</v>
      </c>
      <c r="B125" s="18" t="s">
        <v>581</v>
      </c>
      <c r="C125" s="53" t="s">
        <v>582</v>
      </c>
      <c r="D125" s="63"/>
      <c r="E125" s="54" t="s">
        <v>583</v>
      </c>
      <c r="F125" s="55" t="s">
        <v>584</v>
      </c>
      <c r="G125" s="53" t="s">
        <v>585</v>
      </c>
      <c r="H125" s="52" t="s">
        <v>145</v>
      </c>
      <c r="I125" s="85">
        <v>45</v>
      </c>
      <c r="J125" s="77">
        <v>1699</v>
      </c>
      <c r="K125" s="78">
        <v>4670027201139</v>
      </c>
      <c r="L125" s="82">
        <v>253</v>
      </c>
      <c r="M125" s="52" t="s">
        <v>568</v>
      </c>
      <c r="N125" s="66" t="s">
        <v>32</v>
      </c>
      <c r="O125" s="86" t="s">
        <v>586</v>
      </c>
      <c r="P125" s="51" t="s">
        <v>33</v>
      </c>
      <c r="Q125" s="258" t="s">
        <v>587</v>
      </c>
      <c r="R125" s="51">
        <v>40</v>
      </c>
      <c r="S125" s="103" t="s">
        <v>544</v>
      </c>
      <c r="T125" s="251"/>
      <c r="U125" s="104"/>
      <c r="V125" s="104">
        <f t="shared" si="140"/>
        <v>0</v>
      </c>
      <c r="W125" s="48">
        <f t="shared" si="142"/>
        <v>0</v>
      </c>
      <c r="X125" s="104">
        <f t="shared" si="136"/>
        <v>1105</v>
      </c>
      <c r="Y125" s="104">
        <f t="shared" si="141"/>
        <v>0</v>
      </c>
      <c r="Z125" s="47">
        <f t="shared" si="137"/>
        <v>935</v>
      </c>
      <c r="AA125" s="104">
        <f t="shared" si="138"/>
        <v>0</v>
      </c>
      <c r="AB125" s="47">
        <f t="shared" si="133"/>
        <v>850</v>
      </c>
      <c r="AC125" s="104">
        <f t="shared" si="138"/>
        <v>0</v>
      </c>
      <c r="AD125" s="104">
        <f t="shared" si="139"/>
        <v>850</v>
      </c>
      <c r="AE125" s="251"/>
      <c r="AF125" s="251"/>
      <c r="AG125" s="251"/>
      <c r="AH125" s="251"/>
      <c r="AI125" s="251"/>
      <c r="AJ125" s="251"/>
      <c r="AK125" s="251"/>
      <c r="AL125" s="251"/>
      <c r="AM125" s="251"/>
      <c r="AN125" s="251"/>
      <c r="AO125" s="251"/>
      <c r="AP125" s="251"/>
    </row>
    <row r="126" spans="1:42" s="49" customFormat="1" ht="62.25" customHeight="1">
      <c r="A126" s="230">
        <v>142</v>
      </c>
      <c r="B126" s="18" t="s">
        <v>588</v>
      </c>
      <c r="C126" s="53" t="s">
        <v>589</v>
      </c>
      <c r="D126" s="63"/>
      <c r="E126" s="54" t="s">
        <v>590</v>
      </c>
      <c r="F126" s="55" t="s">
        <v>591</v>
      </c>
      <c r="G126" s="53" t="s">
        <v>592</v>
      </c>
      <c r="H126" s="52" t="s">
        <v>145</v>
      </c>
      <c r="I126" s="85">
        <v>30</v>
      </c>
      <c r="J126" s="77">
        <v>1699</v>
      </c>
      <c r="K126" s="78">
        <v>4670027201207</v>
      </c>
      <c r="L126" s="82">
        <v>220</v>
      </c>
      <c r="M126" s="52" t="s">
        <v>568</v>
      </c>
      <c r="N126" s="52" t="s">
        <v>32</v>
      </c>
      <c r="O126" s="86" t="s">
        <v>593</v>
      </c>
      <c r="P126" s="51" t="s">
        <v>33</v>
      </c>
      <c r="Q126" s="259">
        <v>14670027201204</v>
      </c>
      <c r="R126" s="51">
        <v>40</v>
      </c>
      <c r="S126" s="103" t="s">
        <v>544</v>
      </c>
      <c r="T126" s="251"/>
      <c r="U126" s="104"/>
      <c r="V126" s="104">
        <f t="shared" si="140"/>
        <v>0</v>
      </c>
      <c r="W126" s="48">
        <f t="shared" si="142"/>
        <v>0</v>
      </c>
      <c r="X126" s="104">
        <f t="shared" si="136"/>
        <v>1105</v>
      </c>
      <c r="Y126" s="104">
        <f t="shared" ref="Y126:Y131" si="143">$U126*Z126</f>
        <v>0</v>
      </c>
      <c r="Z126" s="47">
        <f t="shared" si="137"/>
        <v>935</v>
      </c>
      <c r="AA126" s="104">
        <f t="shared" si="138"/>
        <v>0</v>
      </c>
      <c r="AB126" s="47">
        <f t="shared" si="133"/>
        <v>850</v>
      </c>
      <c r="AC126" s="104">
        <f t="shared" si="138"/>
        <v>0</v>
      </c>
      <c r="AD126" s="104">
        <f t="shared" si="139"/>
        <v>850</v>
      </c>
      <c r="AE126" s="251"/>
      <c r="AF126" s="251"/>
      <c r="AG126" s="251"/>
      <c r="AH126" s="251"/>
      <c r="AI126" s="251"/>
      <c r="AJ126" s="251"/>
      <c r="AK126" s="251"/>
      <c r="AL126" s="251"/>
      <c r="AM126" s="251"/>
      <c r="AN126" s="251"/>
      <c r="AO126" s="251"/>
      <c r="AP126" s="251"/>
    </row>
    <row r="127" spans="1:42" s="49" customFormat="1" ht="64.5" customHeight="1">
      <c r="A127" s="230">
        <v>146</v>
      </c>
      <c r="B127" s="18" t="s">
        <v>594</v>
      </c>
      <c r="C127" s="53" t="s">
        <v>595</v>
      </c>
      <c r="D127" s="63"/>
      <c r="E127" s="54" t="s">
        <v>596</v>
      </c>
      <c r="F127" s="55" t="s">
        <v>597</v>
      </c>
      <c r="G127" s="53" t="s">
        <v>598</v>
      </c>
      <c r="H127" s="52" t="s">
        <v>145</v>
      </c>
      <c r="I127" s="85">
        <v>90</v>
      </c>
      <c r="J127" s="77">
        <v>2999</v>
      </c>
      <c r="K127" s="78">
        <v>4670027202723</v>
      </c>
      <c r="L127" s="82">
        <v>449</v>
      </c>
      <c r="M127" s="52" t="s">
        <v>566</v>
      </c>
      <c r="N127" s="52" t="s">
        <v>32</v>
      </c>
      <c r="O127" s="79" t="s">
        <v>599</v>
      </c>
      <c r="P127" s="51" t="s">
        <v>33</v>
      </c>
      <c r="Q127" s="260">
        <v>14670027202720</v>
      </c>
      <c r="R127" s="51">
        <v>20</v>
      </c>
      <c r="S127" s="103" t="s">
        <v>544</v>
      </c>
      <c r="T127" s="251"/>
      <c r="U127" s="104"/>
      <c r="V127" s="104">
        <f t="shared" si="140"/>
        <v>0</v>
      </c>
      <c r="W127" s="48">
        <f t="shared" si="142"/>
        <v>0</v>
      </c>
      <c r="X127" s="104">
        <f t="shared" si="136"/>
        <v>1950</v>
      </c>
      <c r="Y127" s="104">
        <f t="shared" si="143"/>
        <v>0</v>
      </c>
      <c r="Z127" s="47">
        <f t="shared" si="137"/>
        <v>1650</v>
      </c>
      <c r="AA127" s="104">
        <f t="shared" si="138"/>
        <v>0</v>
      </c>
      <c r="AB127" s="47">
        <f t="shared" si="133"/>
        <v>1500</v>
      </c>
      <c r="AC127" s="104">
        <f t="shared" si="138"/>
        <v>0</v>
      </c>
      <c r="AD127" s="104">
        <f t="shared" si="139"/>
        <v>1500</v>
      </c>
      <c r="AE127" s="251"/>
      <c r="AF127" s="251"/>
      <c r="AG127" s="251"/>
      <c r="AH127" s="251"/>
      <c r="AI127" s="251"/>
      <c r="AJ127" s="251"/>
      <c r="AK127" s="251"/>
      <c r="AL127" s="251"/>
      <c r="AM127" s="251"/>
      <c r="AN127" s="251"/>
      <c r="AO127" s="251"/>
      <c r="AP127" s="251"/>
    </row>
    <row r="128" spans="1:42" s="49" customFormat="1" ht="53.25" customHeight="1">
      <c r="A128" s="230">
        <v>147</v>
      </c>
      <c r="B128" s="18" t="s">
        <v>600</v>
      </c>
      <c r="C128" s="53" t="s">
        <v>601</v>
      </c>
      <c r="D128" s="63"/>
      <c r="E128" s="54" t="s">
        <v>602</v>
      </c>
      <c r="F128" s="55" t="s">
        <v>603</v>
      </c>
      <c r="G128" s="53" t="s">
        <v>604</v>
      </c>
      <c r="H128" s="52" t="s">
        <v>145</v>
      </c>
      <c r="I128" s="85">
        <v>75</v>
      </c>
      <c r="J128" s="77">
        <v>2699</v>
      </c>
      <c r="K128" s="78">
        <v>4670027202907</v>
      </c>
      <c r="L128" s="82">
        <v>423</v>
      </c>
      <c r="M128" s="52" t="s">
        <v>566</v>
      </c>
      <c r="N128" s="52" t="s">
        <v>32</v>
      </c>
      <c r="O128" s="79" t="s">
        <v>605</v>
      </c>
      <c r="P128" s="51" t="s">
        <v>33</v>
      </c>
      <c r="Q128" s="260">
        <v>14670027202904</v>
      </c>
      <c r="R128" s="51">
        <v>20</v>
      </c>
      <c r="S128" s="103" t="s">
        <v>544</v>
      </c>
      <c r="T128" s="251"/>
      <c r="U128" s="104"/>
      <c r="V128" s="104">
        <f t="shared" si="140"/>
        <v>0</v>
      </c>
      <c r="W128" s="48">
        <f t="shared" si="142"/>
        <v>0</v>
      </c>
      <c r="X128" s="104">
        <f t="shared" si="136"/>
        <v>1755</v>
      </c>
      <c r="Y128" s="104">
        <f t="shared" si="143"/>
        <v>0</v>
      </c>
      <c r="Z128" s="47">
        <f t="shared" si="137"/>
        <v>1485</v>
      </c>
      <c r="AA128" s="104">
        <f t="shared" si="138"/>
        <v>0</v>
      </c>
      <c r="AB128" s="47">
        <f t="shared" si="133"/>
        <v>1350</v>
      </c>
      <c r="AC128" s="104">
        <f t="shared" si="138"/>
        <v>0</v>
      </c>
      <c r="AD128" s="104">
        <f t="shared" si="139"/>
        <v>1350</v>
      </c>
      <c r="AE128" s="251"/>
      <c r="AF128" s="251"/>
      <c r="AG128" s="251"/>
      <c r="AH128" s="251"/>
      <c r="AI128" s="251"/>
      <c r="AJ128" s="251"/>
      <c r="AK128" s="251"/>
      <c r="AL128" s="251"/>
      <c r="AM128" s="251"/>
      <c r="AN128" s="251"/>
      <c r="AO128" s="251"/>
      <c r="AP128" s="251"/>
    </row>
    <row r="129" spans="1:42" ht="53.25" customHeight="1">
      <c r="A129" s="230">
        <v>150</v>
      </c>
      <c r="B129" s="18" t="s">
        <v>606</v>
      </c>
      <c r="C129" s="53" t="s">
        <v>607</v>
      </c>
      <c r="D129" s="63"/>
      <c r="E129" s="54" t="s">
        <v>608</v>
      </c>
      <c r="F129" s="55" t="s">
        <v>609</v>
      </c>
      <c r="G129" s="53" t="s">
        <v>610</v>
      </c>
      <c r="H129" s="52" t="s">
        <v>145</v>
      </c>
      <c r="I129" s="85">
        <v>50</v>
      </c>
      <c r="J129" s="77">
        <v>2299</v>
      </c>
      <c r="K129" s="78">
        <v>4670027202730</v>
      </c>
      <c r="L129" s="82">
        <v>428</v>
      </c>
      <c r="M129" s="52" t="s">
        <v>568</v>
      </c>
      <c r="N129" s="52" t="s">
        <v>32</v>
      </c>
      <c r="O129" s="79" t="s">
        <v>611</v>
      </c>
      <c r="P129" s="51" t="s">
        <v>33</v>
      </c>
      <c r="Q129" s="260">
        <v>14670027202737</v>
      </c>
      <c r="R129" s="51">
        <v>20</v>
      </c>
      <c r="S129" s="103" t="s">
        <v>544</v>
      </c>
      <c r="T129" s="219"/>
      <c r="U129" s="47"/>
      <c r="V129" s="47">
        <f t="shared" si="140"/>
        <v>0</v>
      </c>
      <c r="W129" s="48">
        <f t="shared" si="142"/>
        <v>0</v>
      </c>
      <c r="X129" s="47">
        <f t="shared" si="136"/>
        <v>1495</v>
      </c>
      <c r="Y129" s="47">
        <f t="shared" si="143"/>
        <v>0</v>
      </c>
      <c r="Z129" s="47">
        <f t="shared" si="137"/>
        <v>1265</v>
      </c>
      <c r="AA129" s="47">
        <f t="shared" si="138"/>
        <v>0</v>
      </c>
      <c r="AB129" s="47">
        <f t="shared" si="133"/>
        <v>1150</v>
      </c>
      <c r="AC129" s="47">
        <f t="shared" si="138"/>
        <v>0</v>
      </c>
      <c r="AD129" s="47">
        <f t="shared" si="139"/>
        <v>1150</v>
      </c>
      <c r="AE129" s="219"/>
      <c r="AF129" s="219"/>
      <c r="AG129" s="219"/>
      <c r="AH129" s="219"/>
      <c r="AI129" s="219"/>
      <c r="AJ129" s="219"/>
      <c r="AK129" s="219"/>
      <c r="AL129" s="219"/>
      <c r="AM129" s="219"/>
      <c r="AN129" s="219"/>
      <c r="AO129" s="219"/>
      <c r="AP129" s="219"/>
    </row>
    <row r="130" spans="1:42" ht="79.5" customHeight="1">
      <c r="A130" s="230">
        <v>152</v>
      </c>
      <c r="B130" s="18" t="s">
        <v>612</v>
      </c>
      <c r="C130" s="53" t="s">
        <v>613</v>
      </c>
      <c r="D130" s="215"/>
      <c r="E130" s="233" t="s">
        <v>614</v>
      </c>
      <c r="F130" s="55" t="s">
        <v>615</v>
      </c>
      <c r="G130" s="53" t="s">
        <v>616</v>
      </c>
      <c r="H130" s="52" t="s">
        <v>145</v>
      </c>
      <c r="I130" s="85">
        <v>100</v>
      </c>
      <c r="J130" s="77">
        <v>2999</v>
      </c>
      <c r="K130" s="78">
        <v>4670027202938</v>
      </c>
      <c r="L130" s="82">
        <v>479</v>
      </c>
      <c r="M130" s="52" t="s">
        <v>566</v>
      </c>
      <c r="N130" s="52" t="s">
        <v>32</v>
      </c>
      <c r="O130" s="79" t="s">
        <v>617</v>
      </c>
      <c r="P130" s="51" t="s">
        <v>33</v>
      </c>
      <c r="Q130" s="260"/>
      <c r="R130" s="51">
        <v>20</v>
      </c>
      <c r="S130" s="103" t="s">
        <v>544</v>
      </c>
      <c r="T130" s="219"/>
      <c r="U130" s="47"/>
      <c r="V130" s="47">
        <f t="shared" si="140"/>
        <v>0</v>
      </c>
      <c r="W130" s="48">
        <f t="shared" si="142"/>
        <v>0</v>
      </c>
      <c r="X130" s="47">
        <f t="shared" si="136"/>
        <v>1950</v>
      </c>
      <c r="Y130" s="47">
        <f t="shared" si="143"/>
        <v>0</v>
      </c>
      <c r="Z130" s="47">
        <f t="shared" si="137"/>
        <v>1650</v>
      </c>
      <c r="AA130" s="47">
        <f>$U130*AB130</f>
        <v>0</v>
      </c>
      <c r="AB130" s="47">
        <f t="shared" si="133"/>
        <v>1500</v>
      </c>
      <c r="AC130" s="47">
        <f>$U130*AD130</f>
        <v>0</v>
      </c>
      <c r="AD130" s="47">
        <f t="shared" si="139"/>
        <v>1500</v>
      </c>
      <c r="AE130" s="219"/>
      <c r="AF130" s="219"/>
      <c r="AG130" s="219"/>
      <c r="AH130" s="219"/>
      <c r="AI130" s="219"/>
      <c r="AJ130" s="219"/>
      <c r="AK130" s="219"/>
      <c r="AL130" s="219"/>
      <c r="AM130" s="219"/>
      <c r="AN130" s="219"/>
      <c r="AO130" s="219"/>
      <c r="AP130" s="219"/>
    </row>
    <row r="131" spans="1:42" s="345" customFormat="1" ht="66" customHeight="1">
      <c r="A131" s="382">
        <v>150</v>
      </c>
      <c r="B131" s="383" t="s">
        <v>1022</v>
      </c>
      <c r="C131" s="338" t="s">
        <v>1023</v>
      </c>
      <c r="D131" s="335"/>
      <c r="E131" s="336" t="s">
        <v>1024</v>
      </c>
      <c r="F131" s="384" t="s">
        <v>1025</v>
      </c>
      <c r="G131" s="338" t="s">
        <v>1026</v>
      </c>
      <c r="H131" s="334" t="s">
        <v>145</v>
      </c>
      <c r="I131" s="339">
        <v>50</v>
      </c>
      <c r="J131" s="340">
        <v>1899</v>
      </c>
      <c r="K131" s="385">
        <v>4670027201160</v>
      </c>
      <c r="L131" s="311">
        <v>242</v>
      </c>
      <c r="M131" s="334" t="s">
        <v>568</v>
      </c>
      <c r="N131" s="334" t="s">
        <v>32</v>
      </c>
      <c r="O131" s="386" t="s">
        <v>1027</v>
      </c>
      <c r="P131" s="387" t="s">
        <v>33</v>
      </c>
      <c r="Q131" s="389">
        <v>14670027201167</v>
      </c>
      <c r="R131" s="387">
        <v>40</v>
      </c>
      <c r="S131" s="344" t="s">
        <v>544</v>
      </c>
      <c r="T131" s="388"/>
      <c r="U131" s="346"/>
      <c r="V131" s="346">
        <f t="shared" si="140"/>
        <v>0</v>
      </c>
      <c r="W131" s="317">
        <f t="shared" si="142"/>
        <v>0</v>
      </c>
      <c r="X131" s="346">
        <f t="shared" si="136"/>
        <v>1235</v>
      </c>
      <c r="Y131" s="346">
        <f t="shared" si="143"/>
        <v>0</v>
      </c>
      <c r="Z131" s="346">
        <f t="shared" ref="Z131" si="144">ROUNDUP(J131*(1-40%),0)</f>
        <v>1140</v>
      </c>
      <c r="AA131" s="346">
        <f t="shared" ref="AA131:AC131" si="145">$U131*AB131</f>
        <v>0</v>
      </c>
      <c r="AB131" s="346">
        <f t="shared" ref="AB131" si="146">ROUNDUP(J131*(1-45%),0)</f>
        <v>1045</v>
      </c>
      <c r="AC131" s="346">
        <f t="shared" si="145"/>
        <v>0</v>
      </c>
      <c r="AD131" s="346">
        <f t="shared" si="139"/>
        <v>950</v>
      </c>
      <c r="AE131" s="388"/>
      <c r="AF131" s="388"/>
      <c r="AG131" s="388"/>
      <c r="AH131" s="388"/>
      <c r="AI131" s="388"/>
      <c r="AJ131" s="388"/>
      <c r="AK131" s="388"/>
      <c r="AL131" s="388"/>
      <c r="AM131" s="388"/>
      <c r="AN131" s="388"/>
      <c r="AO131" s="388"/>
      <c r="AP131" s="388"/>
    </row>
    <row r="132" spans="1:42" s="345" customFormat="1" ht="66" customHeight="1" thickBot="1">
      <c r="A132" s="382">
        <v>150</v>
      </c>
      <c r="B132" s="383" t="s">
        <v>1022</v>
      </c>
      <c r="C132" s="411" t="s">
        <v>1097</v>
      </c>
      <c r="D132" s="335"/>
      <c r="E132" s="336"/>
      <c r="F132" s="407" t="s">
        <v>1098</v>
      </c>
      <c r="G132" s="338" t="s">
        <v>1099</v>
      </c>
      <c r="H132" s="334" t="s">
        <v>145</v>
      </c>
      <c r="I132" s="339">
        <v>70</v>
      </c>
      <c r="J132" s="340">
        <v>3099</v>
      </c>
      <c r="K132" s="417">
        <v>4670027205625</v>
      </c>
      <c r="L132" s="311">
        <v>260</v>
      </c>
      <c r="M132" s="334" t="s">
        <v>1100</v>
      </c>
      <c r="N132" s="334" t="s">
        <v>32</v>
      </c>
      <c r="O132" s="416" t="s">
        <v>1101</v>
      </c>
      <c r="P132" s="387" t="s">
        <v>33</v>
      </c>
      <c r="Q132" s="389"/>
      <c r="R132" s="387">
        <v>40</v>
      </c>
      <c r="S132" s="344" t="s">
        <v>544</v>
      </c>
      <c r="T132" s="388"/>
      <c r="U132" s="346"/>
      <c r="V132" s="346">
        <f t="shared" ref="V132" si="147">$U132*X132</f>
        <v>0</v>
      </c>
      <c r="W132" s="317">
        <f t="shared" ref="W132" si="148">L132/1000*U132</f>
        <v>0</v>
      </c>
      <c r="X132" s="346">
        <f t="shared" ref="X132" si="149">ROUNDUP(J132*(1-35%),0)</f>
        <v>2015</v>
      </c>
      <c r="Y132" s="346">
        <f t="shared" ref="Y132" si="150">$U132*Z132</f>
        <v>0</v>
      </c>
      <c r="Z132" s="346">
        <f t="shared" ref="Z132" si="151">ROUNDUP(J132*(1-40%),0)</f>
        <v>1860</v>
      </c>
      <c r="AA132" s="346">
        <f t="shared" ref="AA132" si="152">$U132*AB132</f>
        <v>0</v>
      </c>
      <c r="AB132" s="346">
        <f t="shared" ref="AB132" si="153">ROUNDUP(J132*(1-45%),0)</f>
        <v>1705</v>
      </c>
      <c r="AC132" s="346">
        <f t="shared" ref="AC132" si="154">$U132*AD132</f>
        <v>0</v>
      </c>
      <c r="AD132" s="346">
        <f t="shared" ref="AD132" si="155">ROUNDUP(J132*(1-50%),0)</f>
        <v>1550</v>
      </c>
      <c r="AE132" s="388"/>
      <c r="AF132" s="388"/>
      <c r="AG132" s="388"/>
      <c r="AH132" s="388"/>
      <c r="AI132" s="388"/>
      <c r="AJ132" s="388"/>
      <c r="AK132" s="388"/>
      <c r="AL132" s="388"/>
      <c r="AM132" s="388"/>
      <c r="AN132" s="388"/>
      <c r="AO132" s="388"/>
      <c r="AP132" s="388"/>
    </row>
    <row r="133" spans="1:42" ht="84" customHeight="1" thickBot="1">
      <c r="A133" s="11" t="s">
        <v>618</v>
      </c>
      <c r="B133" s="12"/>
      <c r="C133" s="150"/>
      <c r="D133" s="234"/>
      <c r="E133" s="414"/>
      <c r="F133" s="15"/>
      <c r="G133" s="15"/>
      <c r="H133" s="15"/>
      <c r="I133" s="15"/>
      <c r="J133" s="29"/>
      <c r="K133" s="15"/>
      <c r="L133" s="15"/>
      <c r="M133" s="15"/>
      <c r="N133" s="15"/>
      <c r="O133" s="15"/>
      <c r="P133" s="15"/>
      <c r="Q133" s="15"/>
      <c r="R133" s="15"/>
      <c r="S133" s="15"/>
      <c r="U133" s="106"/>
      <c r="V133" s="43"/>
      <c r="W133" s="43"/>
      <c r="X133" s="43"/>
      <c r="Y133" s="43"/>
      <c r="Z133" s="47"/>
      <c r="AA133" s="43"/>
      <c r="AB133" s="47"/>
      <c r="AC133" s="43"/>
      <c r="AD133" s="43"/>
    </row>
    <row r="134" spans="1:42" ht="87" customHeight="1">
      <c r="A134" s="56">
        <v>153</v>
      </c>
      <c r="B134" s="21" t="s">
        <v>619</v>
      </c>
      <c r="C134" s="21" t="s">
        <v>620</v>
      </c>
      <c r="D134" s="45"/>
      <c r="E134" s="19" t="s">
        <v>621</v>
      </c>
      <c r="F134" s="62" t="s">
        <v>622</v>
      </c>
      <c r="G134" s="58" t="s">
        <v>623</v>
      </c>
      <c r="H134" s="21" t="s">
        <v>30</v>
      </c>
      <c r="I134" s="83">
        <v>100</v>
      </c>
      <c r="J134" s="31">
        <v>2499</v>
      </c>
      <c r="K134" s="81">
        <v>4670027201511</v>
      </c>
      <c r="L134" s="45">
        <v>278</v>
      </c>
      <c r="M134" s="21" t="s">
        <v>568</v>
      </c>
      <c r="N134" s="21" t="s">
        <v>32</v>
      </c>
      <c r="O134" s="82" t="s">
        <v>624</v>
      </c>
      <c r="P134" s="56" t="s">
        <v>33</v>
      </c>
      <c r="Q134" s="105">
        <v>14670027201518</v>
      </c>
      <c r="R134" s="56">
        <v>40</v>
      </c>
      <c r="S134" s="46" t="s">
        <v>625</v>
      </c>
      <c r="T134" s="219"/>
      <c r="U134" s="47"/>
      <c r="V134" s="47">
        <f t="shared" ref="V134:V148" si="156">$U134*X134</f>
        <v>0</v>
      </c>
      <c r="W134" s="48">
        <f>L134/1000*U134</f>
        <v>0</v>
      </c>
      <c r="X134" s="47">
        <f t="shared" ref="X134:X148" si="157">ROUNDUP(J134*(1-35%),0)</f>
        <v>1625</v>
      </c>
      <c r="Y134" s="47">
        <f t="shared" ref="Y134:Y148" si="158">$U134*Z134</f>
        <v>0</v>
      </c>
      <c r="Z134" s="47">
        <f t="shared" si="137"/>
        <v>1375</v>
      </c>
      <c r="AA134" s="47">
        <f t="shared" ref="AA134:AA148" si="159">$U134*AB134</f>
        <v>0</v>
      </c>
      <c r="AB134" s="47">
        <f t="shared" si="133"/>
        <v>1250</v>
      </c>
      <c r="AC134" s="47">
        <f t="shared" ref="AC134:AC148" si="160">$U134*AD134</f>
        <v>0</v>
      </c>
      <c r="AD134" s="47">
        <f t="shared" ref="AD134:AD148" si="161">ROUNDUP(J134*(1-50%),0)</f>
        <v>1250</v>
      </c>
      <c r="AE134" s="219"/>
      <c r="AF134" s="219"/>
      <c r="AG134" s="219"/>
      <c r="AH134" s="219"/>
      <c r="AI134" s="219"/>
      <c r="AJ134" s="219"/>
      <c r="AK134" s="219"/>
      <c r="AL134" s="219"/>
      <c r="AM134" s="219"/>
      <c r="AN134" s="219"/>
      <c r="AO134" s="219"/>
      <c r="AP134" s="219"/>
    </row>
    <row r="135" spans="1:42" ht="75" customHeight="1">
      <c r="A135" s="56">
        <v>154</v>
      </c>
      <c r="B135" s="21" t="s">
        <v>626</v>
      </c>
      <c r="C135" s="21" t="s">
        <v>627</v>
      </c>
      <c r="D135" s="45"/>
      <c r="E135" s="19" t="s">
        <v>628</v>
      </c>
      <c r="F135" s="62" t="s">
        <v>629</v>
      </c>
      <c r="G135" s="58" t="s">
        <v>623</v>
      </c>
      <c r="H135" s="21" t="s">
        <v>30</v>
      </c>
      <c r="I135" s="83">
        <v>100</v>
      </c>
      <c r="J135" s="31">
        <v>2499</v>
      </c>
      <c r="K135" s="81">
        <v>4670027201481</v>
      </c>
      <c r="L135" s="45">
        <v>262</v>
      </c>
      <c r="M135" s="21" t="s">
        <v>568</v>
      </c>
      <c r="N135" s="21" t="s">
        <v>32</v>
      </c>
      <c r="O135" s="82" t="s">
        <v>630</v>
      </c>
      <c r="P135" s="56" t="s">
        <v>33</v>
      </c>
      <c r="Q135" s="105">
        <v>14670027201488</v>
      </c>
      <c r="R135" s="56">
        <v>40</v>
      </c>
      <c r="S135" s="46" t="s">
        <v>625</v>
      </c>
      <c r="T135" s="219"/>
      <c r="U135" s="47"/>
      <c r="V135" s="47">
        <f t="shared" si="156"/>
        <v>0</v>
      </c>
      <c r="W135" s="48">
        <f t="shared" ref="W135:W148" si="162">L135/1000*U135</f>
        <v>0</v>
      </c>
      <c r="X135" s="47">
        <f t="shared" si="157"/>
        <v>1625</v>
      </c>
      <c r="Y135" s="47">
        <f t="shared" si="158"/>
        <v>0</v>
      </c>
      <c r="Z135" s="47">
        <f t="shared" si="137"/>
        <v>1375</v>
      </c>
      <c r="AA135" s="47">
        <f t="shared" si="159"/>
        <v>0</v>
      </c>
      <c r="AB135" s="47">
        <f t="shared" si="133"/>
        <v>1250</v>
      </c>
      <c r="AC135" s="47">
        <f t="shared" si="160"/>
        <v>0</v>
      </c>
      <c r="AD135" s="47">
        <f t="shared" si="161"/>
        <v>1250</v>
      </c>
      <c r="AE135" s="219"/>
      <c r="AF135" s="219"/>
      <c r="AG135" s="219"/>
      <c r="AH135" s="219"/>
      <c r="AI135" s="219"/>
      <c r="AJ135" s="219"/>
      <c r="AK135" s="219"/>
      <c r="AL135" s="219"/>
      <c r="AM135" s="219"/>
      <c r="AN135" s="219"/>
      <c r="AO135" s="219"/>
      <c r="AP135" s="219"/>
    </row>
    <row r="136" spans="1:42" ht="71.25" customHeight="1">
      <c r="A136" s="56">
        <v>155</v>
      </c>
      <c r="B136" s="21" t="s">
        <v>631</v>
      </c>
      <c r="C136" s="21" t="s">
        <v>632</v>
      </c>
      <c r="D136" s="21"/>
      <c r="E136" s="60" t="s">
        <v>633</v>
      </c>
      <c r="F136" s="153" t="s">
        <v>634</v>
      </c>
      <c r="G136" s="58" t="s">
        <v>623</v>
      </c>
      <c r="H136" s="21" t="s">
        <v>30</v>
      </c>
      <c r="I136" s="83">
        <v>100</v>
      </c>
      <c r="J136" s="31">
        <v>2499</v>
      </c>
      <c r="K136" s="246">
        <v>4670027201573</v>
      </c>
      <c r="L136" s="21">
        <v>276</v>
      </c>
      <c r="M136" s="21" t="s">
        <v>568</v>
      </c>
      <c r="N136" s="21" t="s">
        <v>32</v>
      </c>
      <c r="O136" s="247" t="s">
        <v>635</v>
      </c>
      <c r="P136" s="56" t="s">
        <v>33</v>
      </c>
      <c r="Q136" s="105">
        <v>14670027201570</v>
      </c>
      <c r="R136" s="56">
        <v>40</v>
      </c>
      <c r="S136" s="46" t="s">
        <v>625</v>
      </c>
      <c r="T136" s="219"/>
      <c r="U136" s="47"/>
      <c r="V136" s="47">
        <f t="shared" si="156"/>
        <v>0</v>
      </c>
      <c r="W136" s="48">
        <f t="shared" si="162"/>
        <v>0</v>
      </c>
      <c r="X136" s="47">
        <f t="shared" si="157"/>
        <v>1625</v>
      </c>
      <c r="Y136" s="47">
        <f t="shared" si="158"/>
        <v>0</v>
      </c>
      <c r="Z136" s="47">
        <f t="shared" si="137"/>
        <v>1375</v>
      </c>
      <c r="AA136" s="47">
        <f t="shared" si="159"/>
        <v>0</v>
      </c>
      <c r="AB136" s="47">
        <f t="shared" si="133"/>
        <v>1250</v>
      </c>
      <c r="AC136" s="47">
        <f t="shared" si="160"/>
        <v>0</v>
      </c>
      <c r="AD136" s="47">
        <f t="shared" si="161"/>
        <v>1250</v>
      </c>
      <c r="AE136" s="219"/>
      <c r="AF136" s="219"/>
      <c r="AG136" s="219"/>
      <c r="AH136" s="219"/>
      <c r="AI136" s="219"/>
      <c r="AJ136" s="219"/>
      <c r="AK136" s="219"/>
      <c r="AL136" s="219"/>
      <c r="AM136" s="219"/>
      <c r="AN136" s="219"/>
      <c r="AO136" s="219"/>
      <c r="AP136" s="219"/>
    </row>
    <row r="137" spans="1:42" ht="70.5" customHeight="1">
      <c r="A137" s="56">
        <v>156</v>
      </c>
      <c r="B137" s="21" t="s">
        <v>636</v>
      </c>
      <c r="C137" s="21" t="s">
        <v>637</v>
      </c>
      <c r="D137" s="21"/>
      <c r="E137" s="60" t="s">
        <v>638</v>
      </c>
      <c r="F137" s="153" t="s">
        <v>639</v>
      </c>
      <c r="G137" s="58" t="s">
        <v>623</v>
      </c>
      <c r="H137" s="21" t="s">
        <v>30</v>
      </c>
      <c r="I137" s="83">
        <v>100</v>
      </c>
      <c r="J137" s="31">
        <v>2499</v>
      </c>
      <c r="K137" s="246">
        <v>4670027201542</v>
      </c>
      <c r="L137" s="21">
        <v>276</v>
      </c>
      <c r="M137" s="21" t="s">
        <v>568</v>
      </c>
      <c r="N137" s="21" t="s">
        <v>32</v>
      </c>
      <c r="O137" s="247" t="s">
        <v>640</v>
      </c>
      <c r="P137" s="56" t="s">
        <v>33</v>
      </c>
      <c r="Q137" s="105">
        <v>14670027201549</v>
      </c>
      <c r="R137" s="56">
        <v>40</v>
      </c>
      <c r="S137" s="46" t="s">
        <v>625</v>
      </c>
      <c r="T137" s="219"/>
      <c r="U137" s="47"/>
      <c r="V137" s="47">
        <f t="shared" si="156"/>
        <v>0</v>
      </c>
      <c r="W137" s="48">
        <f t="shared" si="162"/>
        <v>0</v>
      </c>
      <c r="X137" s="47">
        <f t="shared" si="157"/>
        <v>1625</v>
      </c>
      <c r="Y137" s="47">
        <f t="shared" si="158"/>
        <v>0</v>
      </c>
      <c r="Z137" s="47">
        <f t="shared" si="137"/>
        <v>1375</v>
      </c>
      <c r="AA137" s="47">
        <f t="shared" si="159"/>
        <v>0</v>
      </c>
      <c r="AB137" s="47">
        <f t="shared" si="133"/>
        <v>1250</v>
      </c>
      <c r="AC137" s="47">
        <f t="shared" si="160"/>
        <v>0</v>
      </c>
      <c r="AD137" s="47">
        <f t="shared" si="161"/>
        <v>1250</v>
      </c>
      <c r="AE137" s="219"/>
      <c r="AF137" s="219"/>
      <c r="AG137" s="219"/>
      <c r="AH137" s="219"/>
      <c r="AI137" s="219"/>
      <c r="AJ137" s="219"/>
      <c r="AK137" s="219"/>
      <c r="AL137" s="219"/>
      <c r="AM137" s="219"/>
      <c r="AN137" s="219"/>
      <c r="AO137" s="219"/>
      <c r="AP137" s="219"/>
    </row>
    <row r="138" spans="1:42" ht="64.5" customHeight="1">
      <c r="A138" s="56">
        <v>157</v>
      </c>
      <c r="B138" s="21" t="s">
        <v>641</v>
      </c>
      <c r="C138" s="21" t="s">
        <v>642</v>
      </c>
      <c r="D138" s="45"/>
      <c r="E138" s="19" t="s">
        <v>643</v>
      </c>
      <c r="F138" s="62" t="s">
        <v>644</v>
      </c>
      <c r="G138" s="58" t="s">
        <v>623</v>
      </c>
      <c r="H138" s="21" t="s">
        <v>30</v>
      </c>
      <c r="I138" s="83">
        <v>100</v>
      </c>
      <c r="J138" s="31">
        <v>2499</v>
      </c>
      <c r="K138" s="81">
        <v>4670027201498</v>
      </c>
      <c r="L138" s="45">
        <v>269</v>
      </c>
      <c r="M138" s="21" t="s">
        <v>568</v>
      </c>
      <c r="N138" s="21" t="s">
        <v>32</v>
      </c>
      <c r="O138" s="82" t="s">
        <v>645</v>
      </c>
      <c r="P138" s="56" t="s">
        <v>33</v>
      </c>
      <c r="Q138" s="105">
        <v>14670027201495</v>
      </c>
      <c r="R138" s="56">
        <v>40</v>
      </c>
      <c r="S138" s="46" t="s">
        <v>625</v>
      </c>
      <c r="T138" s="219"/>
      <c r="U138" s="47"/>
      <c r="V138" s="47">
        <f t="shared" si="156"/>
        <v>0</v>
      </c>
      <c r="W138" s="48">
        <f t="shared" si="162"/>
        <v>0</v>
      </c>
      <c r="X138" s="47">
        <f t="shared" si="157"/>
        <v>1625</v>
      </c>
      <c r="Y138" s="47">
        <f t="shared" si="158"/>
        <v>0</v>
      </c>
      <c r="Z138" s="47">
        <f t="shared" si="137"/>
        <v>1375</v>
      </c>
      <c r="AA138" s="47">
        <f t="shared" si="159"/>
        <v>0</v>
      </c>
      <c r="AB138" s="47">
        <f t="shared" si="133"/>
        <v>1250</v>
      </c>
      <c r="AC138" s="47">
        <f t="shared" si="160"/>
        <v>0</v>
      </c>
      <c r="AD138" s="47">
        <f t="shared" si="161"/>
        <v>1250</v>
      </c>
      <c r="AE138" s="219"/>
      <c r="AF138" s="219"/>
      <c r="AG138" s="219"/>
      <c r="AH138" s="219"/>
      <c r="AI138" s="219"/>
      <c r="AJ138" s="219"/>
      <c r="AK138" s="219"/>
      <c r="AL138" s="219"/>
      <c r="AM138" s="219"/>
      <c r="AN138" s="219"/>
      <c r="AO138" s="219"/>
      <c r="AP138" s="219"/>
    </row>
    <row r="139" spans="1:42" ht="78.75" customHeight="1">
      <c r="A139" s="56">
        <v>158</v>
      </c>
      <c r="B139" s="21" t="s">
        <v>646</v>
      </c>
      <c r="C139" s="21" t="s">
        <v>647</v>
      </c>
      <c r="D139" s="45"/>
      <c r="E139" s="19" t="s">
        <v>648</v>
      </c>
      <c r="F139" s="62" t="s">
        <v>649</v>
      </c>
      <c r="G139" s="58" t="s">
        <v>623</v>
      </c>
      <c r="H139" s="21" t="s">
        <v>30</v>
      </c>
      <c r="I139" s="83">
        <v>100</v>
      </c>
      <c r="J139" s="31">
        <v>2499</v>
      </c>
      <c r="K139" s="81">
        <v>4670027201504</v>
      </c>
      <c r="L139" s="45">
        <v>261</v>
      </c>
      <c r="M139" s="21" t="s">
        <v>568</v>
      </c>
      <c r="N139" s="21" t="s">
        <v>32</v>
      </c>
      <c r="O139" s="82" t="s">
        <v>650</v>
      </c>
      <c r="P139" s="56" t="s">
        <v>33</v>
      </c>
      <c r="Q139" s="105">
        <v>14670027201501</v>
      </c>
      <c r="R139" s="56">
        <v>40</v>
      </c>
      <c r="S139" s="46" t="s">
        <v>625</v>
      </c>
      <c r="T139" s="219"/>
      <c r="U139" s="47"/>
      <c r="V139" s="47">
        <f t="shared" si="156"/>
        <v>0</v>
      </c>
      <c r="W139" s="48">
        <f t="shared" si="162"/>
        <v>0</v>
      </c>
      <c r="X139" s="47">
        <f t="shared" si="157"/>
        <v>1625</v>
      </c>
      <c r="Y139" s="47">
        <f t="shared" si="158"/>
        <v>0</v>
      </c>
      <c r="Z139" s="47">
        <f t="shared" si="137"/>
        <v>1375</v>
      </c>
      <c r="AA139" s="47">
        <f t="shared" si="159"/>
        <v>0</v>
      </c>
      <c r="AB139" s="47">
        <f t="shared" si="133"/>
        <v>1250</v>
      </c>
      <c r="AC139" s="47">
        <f t="shared" si="160"/>
        <v>0</v>
      </c>
      <c r="AD139" s="47">
        <f t="shared" si="161"/>
        <v>1250</v>
      </c>
      <c r="AE139" s="219"/>
      <c r="AF139" s="219"/>
      <c r="AG139" s="219"/>
      <c r="AH139" s="219"/>
      <c r="AI139" s="219"/>
      <c r="AJ139" s="219"/>
      <c r="AK139" s="219"/>
      <c r="AL139" s="219"/>
      <c r="AM139" s="219"/>
      <c r="AN139" s="219"/>
      <c r="AO139" s="219"/>
      <c r="AP139" s="219"/>
    </row>
    <row r="140" spans="1:42" ht="69.75" customHeight="1">
      <c r="A140" s="56">
        <v>159</v>
      </c>
      <c r="B140" s="21" t="s">
        <v>651</v>
      </c>
      <c r="C140" s="21" t="s">
        <v>652</v>
      </c>
      <c r="D140" s="21"/>
      <c r="E140" s="60" t="s">
        <v>653</v>
      </c>
      <c r="F140" s="153" t="s">
        <v>654</v>
      </c>
      <c r="G140" s="58" t="s">
        <v>623</v>
      </c>
      <c r="H140" s="21" t="s">
        <v>30</v>
      </c>
      <c r="I140" s="83">
        <v>100</v>
      </c>
      <c r="J140" s="31">
        <v>2499</v>
      </c>
      <c r="K140" s="246">
        <v>4670027201528</v>
      </c>
      <c r="L140" s="21">
        <v>272</v>
      </c>
      <c r="M140" s="21" t="s">
        <v>568</v>
      </c>
      <c r="N140" s="21" t="s">
        <v>32</v>
      </c>
      <c r="O140" s="247" t="s">
        <v>655</v>
      </c>
      <c r="P140" s="56" t="s">
        <v>33</v>
      </c>
      <c r="Q140" s="105">
        <v>14670027201525</v>
      </c>
      <c r="R140" s="56">
        <v>40</v>
      </c>
      <c r="S140" s="46" t="s">
        <v>625</v>
      </c>
      <c r="T140" s="219"/>
      <c r="U140" s="47"/>
      <c r="V140" s="47">
        <f t="shared" si="156"/>
        <v>0</v>
      </c>
      <c r="W140" s="48">
        <f t="shared" si="162"/>
        <v>0</v>
      </c>
      <c r="X140" s="47">
        <f t="shared" si="157"/>
        <v>1625</v>
      </c>
      <c r="Y140" s="47">
        <f t="shared" si="158"/>
        <v>0</v>
      </c>
      <c r="Z140" s="47">
        <f t="shared" si="137"/>
        <v>1375</v>
      </c>
      <c r="AA140" s="47">
        <f t="shared" si="159"/>
        <v>0</v>
      </c>
      <c r="AB140" s="47">
        <f t="shared" si="133"/>
        <v>1250</v>
      </c>
      <c r="AC140" s="47">
        <f t="shared" si="160"/>
        <v>0</v>
      </c>
      <c r="AD140" s="47">
        <f t="shared" si="161"/>
        <v>1250</v>
      </c>
      <c r="AE140" s="219"/>
      <c r="AF140" s="219"/>
      <c r="AG140" s="219"/>
      <c r="AH140" s="219"/>
      <c r="AI140" s="219"/>
      <c r="AJ140" s="219"/>
      <c r="AK140" s="219"/>
      <c r="AL140" s="219"/>
      <c r="AM140" s="219"/>
      <c r="AN140" s="219"/>
      <c r="AO140" s="219"/>
      <c r="AP140" s="219"/>
    </row>
    <row r="141" spans="1:42" ht="82.5" customHeight="1">
      <c r="A141" s="56">
        <v>160</v>
      </c>
      <c r="B141" s="21" t="s">
        <v>656</v>
      </c>
      <c r="C141" s="21" t="s">
        <v>657</v>
      </c>
      <c r="D141" s="21"/>
      <c r="E141" s="60" t="s">
        <v>658</v>
      </c>
      <c r="F141" s="153" t="s">
        <v>659</v>
      </c>
      <c r="G141" s="58" t="s">
        <v>623</v>
      </c>
      <c r="H141" s="21" t="s">
        <v>30</v>
      </c>
      <c r="I141" s="83">
        <v>100</v>
      </c>
      <c r="J141" s="31">
        <v>2499</v>
      </c>
      <c r="K141" s="246">
        <v>4670027201535</v>
      </c>
      <c r="L141" s="21">
        <v>274</v>
      </c>
      <c r="M141" s="21" t="s">
        <v>568</v>
      </c>
      <c r="N141" s="21" t="s">
        <v>32</v>
      </c>
      <c r="O141" s="247" t="s">
        <v>660</v>
      </c>
      <c r="P141" s="56" t="s">
        <v>33</v>
      </c>
      <c r="Q141" s="105">
        <v>14670027201532</v>
      </c>
      <c r="R141" s="56">
        <v>40</v>
      </c>
      <c r="S141" s="46" t="s">
        <v>625</v>
      </c>
      <c r="T141" s="219"/>
      <c r="U141" s="47"/>
      <c r="V141" s="47">
        <f t="shared" si="156"/>
        <v>0</v>
      </c>
      <c r="W141" s="48">
        <f t="shared" si="162"/>
        <v>0</v>
      </c>
      <c r="X141" s="47">
        <f t="shared" si="157"/>
        <v>1625</v>
      </c>
      <c r="Y141" s="47">
        <f t="shared" si="158"/>
        <v>0</v>
      </c>
      <c r="Z141" s="47">
        <f t="shared" si="137"/>
        <v>1375</v>
      </c>
      <c r="AA141" s="47">
        <f t="shared" si="159"/>
        <v>0</v>
      </c>
      <c r="AB141" s="47">
        <f t="shared" si="133"/>
        <v>1250</v>
      </c>
      <c r="AC141" s="47">
        <f t="shared" si="160"/>
        <v>0</v>
      </c>
      <c r="AD141" s="47">
        <f t="shared" si="161"/>
        <v>1250</v>
      </c>
      <c r="AE141" s="219"/>
      <c r="AF141" s="219"/>
      <c r="AG141" s="219"/>
      <c r="AH141" s="219"/>
      <c r="AI141" s="219"/>
      <c r="AJ141" s="219"/>
      <c r="AK141" s="219"/>
      <c r="AL141" s="219"/>
      <c r="AM141" s="219"/>
      <c r="AN141" s="219"/>
      <c r="AO141" s="219"/>
      <c r="AP141" s="219"/>
    </row>
    <row r="142" spans="1:42" ht="71.25" customHeight="1">
      <c r="A142" s="56">
        <v>161</v>
      </c>
      <c r="B142" s="21" t="s">
        <v>661</v>
      </c>
      <c r="C142" s="21" t="s">
        <v>662</v>
      </c>
      <c r="D142" s="21"/>
      <c r="E142" s="60" t="s">
        <v>663</v>
      </c>
      <c r="F142" s="153" t="s">
        <v>664</v>
      </c>
      <c r="G142" s="58" t="s">
        <v>623</v>
      </c>
      <c r="H142" s="21" t="s">
        <v>30</v>
      </c>
      <c r="I142" s="83">
        <v>100</v>
      </c>
      <c r="J142" s="31">
        <v>2499</v>
      </c>
      <c r="K142" s="246">
        <v>4670027201559</v>
      </c>
      <c r="L142" s="21">
        <v>278</v>
      </c>
      <c r="M142" s="21" t="s">
        <v>568</v>
      </c>
      <c r="N142" s="21" t="s">
        <v>32</v>
      </c>
      <c r="O142" s="247" t="s">
        <v>665</v>
      </c>
      <c r="P142" s="56" t="s">
        <v>33</v>
      </c>
      <c r="Q142" s="105">
        <v>14670027201556</v>
      </c>
      <c r="R142" s="56">
        <v>40</v>
      </c>
      <c r="S142" s="46" t="s">
        <v>625</v>
      </c>
      <c r="T142" s="219"/>
      <c r="U142" s="47"/>
      <c r="V142" s="47">
        <f t="shared" si="156"/>
        <v>0</v>
      </c>
      <c r="W142" s="48">
        <f t="shared" si="162"/>
        <v>0</v>
      </c>
      <c r="X142" s="47">
        <f t="shared" si="157"/>
        <v>1625</v>
      </c>
      <c r="Y142" s="47">
        <f t="shared" si="158"/>
        <v>0</v>
      </c>
      <c r="Z142" s="47">
        <f t="shared" si="137"/>
        <v>1375</v>
      </c>
      <c r="AA142" s="47">
        <f t="shared" si="159"/>
        <v>0</v>
      </c>
      <c r="AB142" s="47">
        <f t="shared" si="133"/>
        <v>1250</v>
      </c>
      <c r="AC142" s="47">
        <f t="shared" si="160"/>
        <v>0</v>
      </c>
      <c r="AD142" s="47">
        <f t="shared" si="161"/>
        <v>1250</v>
      </c>
      <c r="AE142" s="219"/>
      <c r="AF142" s="219"/>
      <c r="AG142" s="219"/>
      <c r="AH142" s="219"/>
      <c r="AI142" s="219"/>
      <c r="AJ142" s="219"/>
      <c r="AK142" s="219"/>
      <c r="AL142" s="219"/>
      <c r="AM142" s="219"/>
      <c r="AN142" s="219"/>
      <c r="AO142" s="219"/>
      <c r="AP142" s="219"/>
    </row>
    <row r="143" spans="1:42" ht="65.25" customHeight="1">
      <c r="A143" s="56">
        <v>162</v>
      </c>
      <c r="B143" s="21" t="s">
        <v>666</v>
      </c>
      <c r="C143" s="21" t="s">
        <v>667</v>
      </c>
      <c r="D143" s="21"/>
      <c r="E143" s="60" t="s">
        <v>668</v>
      </c>
      <c r="F143" s="153" t="s">
        <v>669</v>
      </c>
      <c r="G143" s="58" t="s">
        <v>623</v>
      </c>
      <c r="H143" s="21" t="s">
        <v>30</v>
      </c>
      <c r="I143" s="83">
        <v>100</v>
      </c>
      <c r="J143" s="31">
        <v>2499</v>
      </c>
      <c r="K143" s="246">
        <v>4670027201566</v>
      </c>
      <c r="L143" s="21">
        <v>272</v>
      </c>
      <c r="M143" s="21" t="s">
        <v>568</v>
      </c>
      <c r="N143" s="21" t="s">
        <v>32</v>
      </c>
      <c r="O143" s="247" t="s">
        <v>670</v>
      </c>
      <c r="P143" s="56" t="s">
        <v>33</v>
      </c>
      <c r="Q143" s="105">
        <v>14670027201563</v>
      </c>
      <c r="R143" s="56">
        <v>40</v>
      </c>
      <c r="S143" s="46" t="s">
        <v>625</v>
      </c>
      <c r="T143" s="219"/>
      <c r="U143" s="47"/>
      <c r="V143" s="47">
        <f t="shared" si="156"/>
        <v>0</v>
      </c>
      <c r="W143" s="48">
        <f t="shared" si="162"/>
        <v>0</v>
      </c>
      <c r="X143" s="47">
        <f t="shared" si="157"/>
        <v>1625</v>
      </c>
      <c r="Y143" s="47">
        <f t="shared" si="158"/>
        <v>0</v>
      </c>
      <c r="Z143" s="47">
        <f t="shared" si="137"/>
        <v>1375</v>
      </c>
      <c r="AA143" s="47">
        <f t="shared" si="159"/>
        <v>0</v>
      </c>
      <c r="AB143" s="47">
        <f t="shared" si="133"/>
        <v>1250</v>
      </c>
      <c r="AC143" s="47">
        <f t="shared" si="160"/>
        <v>0</v>
      </c>
      <c r="AD143" s="47">
        <f t="shared" si="161"/>
        <v>1250</v>
      </c>
      <c r="AE143" s="219"/>
      <c r="AF143" s="219"/>
      <c r="AG143" s="219"/>
      <c r="AH143" s="219"/>
      <c r="AI143" s="219"/>
      <c r="AJ143" s="219"/>
      <c r="AK143" s="219"/>
      <c r="AL143" s="219"/>
      <c r="AM143" s="219"/>
      <c r="AN143" s="219"/>
      <c r="AO143" s="219"/>
      <c r="AP143" s="219"/>
    </row>
    <row r="144" spans="1:42" ht="85.5" customHeight="1">
      <c r="A144" s="56">
        <v>163</v>
      </c>
      <c r="B144" s="21" t="s">
        <v>671</v>
      </c>
      <c r="C144" s="21" t="s">
        <v>672</v>
      </c>
      <c r="D144" s="21"/>
      <c r="E144" s="60" t="s">
        <v>673</v>
      </c>
      <c r="F144" s="153" t="s">
        <v>674</v>
      </c>
      <c r="G144" s="58" t="s">
        <v>623</v>
      </c>
      <c r="H144" s="21" t="s">
        <v>30</v>
      </c>
      <c r="I144" s="83">
        <v>100</v>
      </c>
      <c r="J144" s="31">
        <v>2499</v>
      </c>
      <c r="K144" s="246">
        <v>4670027201580</v>
      </c>
      <c r="L144" s="21">
        <v>277</v>
      </c>
      <c r="M144" s="21" t="s">
        <v>568</v>
      </c>
      <c r="N144" s="21" t="s">
        <v>32</v>
      </c>
      <c r="O144" s="247" t="s">
        <v>675</v>
      </c>
      <c r="P144" s="56" t="s">
        <v>33</v>
      </c>
      <c r="Q144" s="105">
        <v>14670027201587</v>
      </c>
      <c r="R144" s="56">
        <v>40</v>
      </c>
      <c r="S144" s="46" t="s">
        <v>625</v>
      </c>
      <c r="T144" s="219"/>
      <c r="U144" s="47"/>
      <c r="V144" s="47">
        <f t="shared" si="156"/>
        <v>0</v>
      </c>
      <c r="W144" s="48">
        <f t="shared" si="162"/>
        <v>0</v>
      </c>
      <c r="X144" s="47">
        <f t="shared" si="157"/>
        <v>1625</v>
      </c>
      <c r="Y144" s="47">
        <f t="shared" si="158"/>
        <v>0</v>
      </c>
      <c r="Z144" s="47">
        <f t="shared" si="137"/>
        <v>1375</v>
      </c>
      <c r="AA144" s="47">
        <f t="shared" si="159"/>
        <v>0</v>
      </c>
      <c r="AB144" s="47">
        <f t="shared" si="133"/>
        <v>1250</v>
      </c>
      <c r="AC144" s="47">
        <f t="shared" si="160"/>
        <v>0</v>
      </c>
      <c r="AD144" s="47">
        <f t="shared" si="161"/>
        <v>1250</v>
      </c>
      <c r="AE144" s="219"/>
      <c r="AF144" s="219"/>
      <c r="AG144" s="219"/>
      <c r="AH144" s="219"/>
      <c r="AI144" s="219"/>
      <c r="AJ144" s="219"/>
      <c r="AK144" s="219"/>
      <c r="AL144" s="219"/>
      <c r="AM144" s="219"/>
      <c r="AN144" s="219"/>
      <c r="AO144" s="219"/>
      <c r="AP144" s="219"/>
    </row>
    <row r="145" spans="1:42" ht="81.75" customHeight="1">
      <c r="A145" s="56">
        <v>164</v>
      </c>
      <c r="B145" s="21" t="s">
        <v>676</v>
      </c>
      <c r="C145" s="21" t="s">
        <v>677</v>
      </c>
      <c r="D145" s="21"/>
      <c r="E145" s="60" t="s">
        <v>678</v>
      </c>
      <c r="F145" s="153" t="s">
        <v>679</v>
      </c>
      <c r="G145" s="58" t="s">
        <v>623</v>
      </c>
      <c r="H145" s="21" t="s">
        <v>30</v>
      </c>
      <c r="I145" s="83">
        <v>100</v>
      </c>
      <c r="J145" s="31">
        <v>2499</v>
      </c>
      <c r="K145" s="246">
        <v>4670027201597</v>
      </c>
      <c r="L145" s="21">
        <v>265</v>
      </c>
      <c r="M145" s="21" t="s">
        <v>568</v>
      </c>
      <c r="N145" s="21" t="s">
        <v>32</v>
      </c>
      <c r="O145" s="247" t="s">
        <v>680</v>
      </c>
      <c r="P145" s="56" t="s">
        <v>33</v>
      </c>
      <c r="Q145" s="105">
        <v>14670027201594</v>
      </c>
      <c r="R145" s="56">
        <v>40</v>
      </c>
      <c r="S145" s="46" t="s">
        <v>625</v>
      </c>
      <c r="T145" s="219"/>
      <c r="U145" s="47"/>
      <c r="V145" s="47">
        <f t="shared" si="156"/>
        <v>0</v>
      </c>
      <c r="W145" s="48">
        <f t="shared" si="162"/>
        <v>0</v>
      </c>
      <c r="X145" s="47">
        <f t="shared" si="157"/>
        <v>1625</v>
      </c>
      <c r="Y145" s="47">
        <f t="shared" si="158"/>
        <v>0</v>
      </c>
      <c r="Z145" s="47">
        <f t="shared" si="137"/>
        <v>1375</v>
      </c>
      <c r="AA145" s="47">
        <f t="shared" si="159"/>
        <v>0</v>
      </c>
      <c r="AB145" s="47">
        <f t="shared" si="133"/>
        <v>1250</v>
      </c>
      <c r="AC145" s="47">
        <f t="shared" si="160"/>
        <v>0</v>
      </c>
      <c r="AD145" s="47">
        <f t="shared" si="161"/>
        <v>1250</v>
      </c>
      <c r="AE145" s="219"/>
      <c r="AF145" s="219"/>
      <c r="AG145" s="219"/>
      <c r="AH145" s="219"/>
      <c r="AI145" s="219"/>
      <c r="AJ145" s="219"/>
      <c r="AK145" s="219"/>
      <c r="AL145" s="219"/>
      <c r="AM145" s="219"/>
      <c r="AN145" s="219"/>
      <c r="AO145" s="219"/>
      <c r="AP145" s="219"/>
    </row>
    <row r="146" spans="1:42" ht="89.25" customHeight="1">
      <c r="A146" s="56">
        <v>165</v>
      </c>
      <c r="B146" s="21" t="s">
        <v>681</v>
      </c>
      <c r="C146" s="21" t="s">
        <v>682</v>
      </c>
      <c r="D146" s="21"/>
      <c r="E146" s="60" t="s">
        <v>683</v>
      </c>
      <c r="F146" s="153" t="s">
        <v>684</v>
      </c>
      <c r="G146" s="58" t="s">
        <v>685</v>
      </c>
      <c r="H146" s="21" t="s">
        <v>30</v>
      </c>
      <c r="I146" s="83">
        <v>600</v>
      </c>
      <c r="J146" s="31">
        <v>11699</v>
      </c>
      <c r="K146" s="246">
        <v>4670027201290</v>
      </c>
      <c r="L146" s="21">
        <v>1297</v>
      </c>
      <c r="M146" s="21" t="s">
        <v>686</v>
      </c>
      <c r="N146" s="21" t="s">
        <v>32</v>
      </c>
      <c r="O146" s="247" t="s">
        <v>687</v>
      </c>
      <c r="P146" s="45" t="s">
        <v>33</v>
      </c>
      <c r="Q146" s="105">
        <v>14670027201297</v>
      </c>
      <c r="R146" s="45">
        <v>6</v>
      </c>
      <c r="S146" s="46" t="s">
        <v>625</v>
      </c>
      <c r="T146" s="219"/>
      <c r="U146" s="47"/>
      <c r="V146" s="47">
        <f t="shared" si="156"/>
        <v>0</v>
      </c>
      <c r="W146" s="48">
        <f t="shared" si="162"/>
        <v>0</v>
      </c>
      <c r="X146" s="47">
        <f t="shared" si="157"/>
        <v>7605</v>
      </c>
      <c r="Y146" s="47">
        <f t="shared" si="158"/>
        <v>0</v>
      </c>
      <c r="Z146" s="47">
        <f t="shared" si="137"/>
        <v>6435</v>
      </c>
      <c r="AA146" s="47">
        <f t="shared" si="159"/>
        <v>0</v>
      </c>
      <c r="AB146" s="47">
        <f t="shared" si="133"/>
        <v>5850</v>
      </c>
      <c r="AC146" s="47">
        <f t="shared" si="160"/>
        <v>0</v>
      </c>
      <c r="AD146" s="47">
        <f t="shared" si="161"/>
        <v>5850</v>
      </c>
      <c r="AE146" s="219"/>
      <c r="AF146" s="219"/>
      <c r="AG146" s="219"/>
      <c r="AH146" s="219"/>
      <c r="AI146" s="219"/>
      <c r="AJ146" s="219"/>
      <c r="AK146" s="219"/>
      <c r="AL146" s="219"/>
      <c r="AM146" s="219"/>
      <c r="AN146" s="219"/>
      <c r="AO146" s="219"/>
      <c r="AP146" s="219"/>
    </row>
    <row r="147" spans="1:42" ht="72.75" customHeight="1">
      <c r="A147" s="56">
        <v>166</v>
      </c>
      <c r="B147" s="21" t="s">
        <v>688</v>
      </c>
      <c r="C147" s="21" t="s">
        <v>689</v>
      </c>
      <c r="D147" s="21"/>
      <c r="E147" s="60" t="s">
        <v>690</v>
      </c>
      <c r="F147" s="153" t="s">
        <v>684</v>
      </c>
      <c r="G147" s="58" t="s">
        <v>685</v>
      </c>
      <c r="H147" s="21" t="s">
        <v>30</v>
      </c>
      <c r="I147" s="83">
        <v>600</v>
      </c>
      <c r="J147" s="31">
        <v>11699</v>
      </c>
      <c r="K147" s="246">
        <v>4670027201306</v>
      </c>
      <c r="L147" s="21">
        <v>1385</v>
      </c>
      <c r="M147" s="21" t="s">
        <v>691</v>
      </c>
      <c r="N147" s="21" t="s">
        <v>32</v>
      </c>
      <c r="O147" s="247" t="s">
        <v>692</v>
      </c>
      <c r="P147" s="45" t="s">
        <v>33</v>
      </c>
      <c r="Q147" s="105">
        <v>14670027201303</v>
      </c>
      <c r="R147" s="45">
        <v>6</v>
      </c>
      <c r="S147" s="46" t="s">
        <v>625</v>
      </c>
      <c r="T147" s="219"/>
      <c r="U147" s="47"/>
      <c r="V147" s="47">
        <f t="shared" si="156"/>
        <v>0</v>
      </c>
      <c r="W147" s="48">
        <f t="shared" si="162"/>
        <v>0</v>
      </c>
      <c r="X147" s="47">
        <f t="shared" si="157"/>
        <v>7605</v>
      </c>
      <c r="Y147" s="47">
        <f t="shared" si="158"/>
        <v>0</v>
      </c>
      <c r="Z147" s="47">
        <f t="shared" si="137"/>
        <v>6435</v>
      </c>
      <c r="AA147" s="47">
        <f t="shared" si="159"/>
        <v>0</v>
      </c>
      <c r="AB147" s="47">
        <f t="shared" si="133"/>
        <v>5850</v>
      </c>
      <c r="AC147" s="47">
        <f t="shared" si="160"/>
        <v>0</v>
      </c>
      <c r="AD147" s="47">
        <f t="shared" si="161"/>
        <v>5850</v>
      </c>
      <c r="AE147" s="219"/>
      <c r="AF147" s="219"/>
      <c r="AG147" s="219"/>
      <c r="AH147" s="219"/>
      <c r="AI147" s="219"/>
      <c r="AJ147" s="219"/>
      <c r="AK147" s="219"/>
      <c r="AL147" s="219"/>
      <c r="AM147" s="219"/>
      <c r="AN147" s="219"/>
      <c r="AO147" s="219"/>
      <c r="AP147" s="219"/>
    </row>
    <row r="148" spans="1:42" ht="82.5" customHeight="1">
      <c r="A148" s="56">
        <v>167</v>
      </c>
      <c r="B148" s="21" t="s">
        <v>693</v>
      </c>
      <c r="C148" s="21" t="s">
        <v>694</v>
      </c>
      <c r="D148" s="21"/>
      <c r="E148" s="60" t="s">
        <v>695</v>
      </c>
      <c r="F148" s="153" t="s">
        <v>684</v>
      </c>
      <c r="G148" s="199" t="s">
        <v>696</v>
      </c>
      <c r="H148" s="21" t="s">
        <v>30</v>
      </c>
      <c r="I148" s="83">
        <v>1200</v>
      </c>
      <c r="J148" s="31">
        <v>20499</v>
      </c>
      <c r="K148" s="246">
        <v>4670027202365</v>
      </c>
      <c r="L148" s="21">
        <v>2682</v>
      </c>
      <c r="M148" s="21" t="s">
        <v>697</v>
      </c>
      <c r="N148" s="21" t="s">
        <v>32</v>
      </c>
      <c r="O148" s="247" t="s">
        <v>698</v>
      </c>
      <c r="P148" s="45" t="s">
        <v>33</v>
      </c>
      <c r="Q148" s="105">
        <v>14670027202362</v>
      </c>
      <c r="R148" s="45">
        <v>3</v>
      </c>
      <c r="S148" s="46" t="s">
        <v>625</v>
      </c>
      <c r="T148" s="219"/>
      <c r="U148" s="47"/>
      <c r="V148" s="47">
        <f t="shared" si="156"/>
        <v>0</v>
      </c>
      <c r="W148" s="48">
        <f t="shared" si="162"/>
        <v>0</v>
      </c>
      <c r="X148" s="47">
        <f t="shared" si="157"/>
        <v>13325</v>
      </c>
      <c r="Y148" s="47">
        <f t="shared" si="158"/>
        <v>0</v>
      </c>
      <c r="Z148" s="47">
        <f t="shared" si="137"/>
        <v>11275</v>
      </c>
      <c r="AA148" s="47">
        <f t="shared" si="159"/>
        <v>0</v>
      </c>
      <c r="AB148" s="47">
        <f t="shared" si="133"/>
        <v>10250</v>
      </c>
      <c r="AC148" s="47">
        <f t="shared" si="160"/>
        <v>0</v>
      </c>
      <c r="AD148" s="47">
        <f t="shared" si="161"/>
        <v>10250</v>
      </c>
      <c r="AE148" s="219"/>
      <c r="AF148" s="219"/>
      <c r="AG148" s="219"/>
      <c r="AH148" s="219"/>
      <c r="AI148" s="219"/>
      <c r="AJ148" s="219"/>
      <c r="AK148" s="219"/>
      <c r="AL148" s="219"/>
      <c r="AM148" s="219"/>
      <c r="AN148" s="219"/>
      <c r="AO148" s="219"/>
      <c r="AP148" s="219"/>
    </row>
    <row r="149" spans="1:42" ht="84" customHeight="1" thickBot="1">
      <c r="A149" s="11" t="s">
        <v>699</v>
      </c>
      <c r="B149" s="12"/>
      <c r="C149" s="13"/>
      <c r="D149" s="14"/>
      <c r="E149" s="14"/>
      <c r="F149" s="15"/>
      <c r="G149" s="15"/>
      <c r="H149" s="15"/>
      <c r="I149" s="15"/>
      <c r="J149" s="29"/>
      <c r="K149" s="15"/>
      <c r="L149" s="15"/>
      <c r="M149" s="15"/>
      <c r="N149" s="15"/>
      <c r="O149" s="15"/>
      <c r="P149" s="15"/>
      <c r="Q149" s="15"/>
      <c r="R149" s="15"/>
      <c r="S149" s="15"/>
      <c r="U149" s="106"/>
      <c r="V149" s="43"/>
      <c r="W149" s="43"/>
      <c r="X149" s="43"/>
      <c r="Y149" s="43"/>
      <c r="Z149" s="47"/>
      <c r="AA149" s="43"/>
      <c r="AB149" s="47"/>
      <c r="AC149" s="43"/>
      <c r="AD149" s="43"/>
    </row>
    <row r="150" spans="1:42" ht="61.5" customHeight="1">
      <c r="A150" s="132">
        <v>170</v>
      </c>
      <c r="B150" s="132" t="s">
        <v>700</v>
      </c>
      <c r="C150" s="141" t="s">
        <v>701</v>
      </c>
      <c r="D150" s="124"/>
      <c r="E150" s="261" t="s">
        <v>702</v>
      </c>
      <c r="F150" s="140" t="s">
        <v>703</v>
      </c>
      <c r="G150" s="58" t="s">
        <v>704</v>
      </c>
      <c r="H150" s="21" t="s">
        <v>494</v>
      </c>
      <c r="I150" s="83">
        <v>150</v>
      </c>
      <c r="J150" s="31">
        <v>2699</v>
      </c>
      <c r="K150" s="81">
        <v>4670027204147</v>
      </c>
      <c r="L150" s="124">
        <v>392</v>
      </c>
      <c r="M150" s="58" t="s">
        <v>705</v>
      </c>
      <c r="N150" s="21" t="s">
        <v>32</v>
      </c>
      <c r="O150" s="58" t="s">
        <v>706</v>
      </c>
      <c r="P150" s="45" t="s">
        <v>42</v>
      </c>
      <c r="Q150" s="105"/>
      <c r="R150" s="45">
        <v>12</v>
      </c>
      <c r="S150" s="46" t="s">
        <v>34</v>
      </c>
      <c r="U150" s="47"/>
      <c r="V150" s="47">
        <f>$U150*X150</f>
        <v>0</v>
      </c>
      <c r="W150" s="48">
        <f>L150/1000*U150</f>
        <v>0</v>
      </c>
      <c r="X150" s="47">
        <f>ROUNDUP(J150*(1-35%),0)</f>
        <v>1755</v>
      </c>
      <c r="Y150" s="47">
        <f>$U150*Z150</f>
        <v>0</v>
      </c>
      <c r="Z150" s="47">
        <f t="shared" si="137"/>
        <v>1485</v>
      </c>
      <c r="AA150" s="47">
        <f>$U150*AB150</f>
        <v>0</v>
      </c>
      <c r="AB150" s="47">
        <f t="shared" si="133"/>
        <v>1350</v>
      </c>
      <c r="AC150" s="47">
        <f>$U150*AD150</f>
        <v>0</v>
      </c>
      <c r="AD150" s="47">
        <f>ROUNDUP(J150*(1-50%),0)</f>
        <v>1350</v>
      </c>
    </row>
    <row r="151" spans="1:42" ht="61.5" customHeight="1">
      <c r="A151" s="132">
        <v>171</v>
      </c>
      <c r="B151" s="132" t="s">
        <v>700</v>
      </c>
      <c r="C151" s="141" t="s">
        <v>1028</v>
      </c>
      <c r="D151" s="124"/>
      <c r="E151" s="261" t="s">
        <v>707</v>
      </c>
      <c r="F151" s="140" t="s">
        <v>708</v>
      </c>
      <c r="G151" s="58" t="s">
        <v>61</v>
      </c>
      <c r="H151" s="21" t="s">
        <v>709</v>
      </c>
      <c r="I151" s="83">
        <v>150</v>
      </c>
      <c r="J151" s="31">
        <v>5899</v>
      </c>
      <c r="K151" s="81">
        <v>4670027204154</v>
      </c>
      <c r="L151" s="124">
        <v>410</v>
      </c>
      <c r="M151" s="58" t="s">
        <v>705</v>
      </c>
      <c r="N151" s="21" t="s">
        <v>32</v>
      </c>
      <c r="O151" s="58" t="s">
        <v>710</v>
      </c>
      <c r="P151" s="45" t="s">
        <v>42</v>
      </c>
      <c r="Q151" s="105"/>
      <c r="R151" s="45">
        <v>12</v>
      </c>
      <c r="S151" s="46" t="s">
        <v>481</v>
      </c>
      <c r="U151" s="47"/>
      <c r="V151" s="47">
        <f>$U151*X151</f>
        <v>0</v>
      </c>
      <c r="W151" s="48">
        <f>L151/1000*U151</f>
        <v>0</v>
      </c>
      <c r="X151" s="47">
        <f>ROUNDUP(J151*(1-35%),0)</f>
        <v>3835</v>
      </c>
      <c r="Y151" s="47">
        <f>$U151*Z151</f>
        <v>0</v>
      </c>
      <c r="Z151" s="47">
        <f t="shared" si="137"/>
        <v>3245</v>
      </c>
      <c r="AA151" s="47">
        <f>$U151*AB151</f>
        <v>0</v>
      </c>
      <c r="AB151" s="47">
        <f t="shared" si="133"/>
        <v>2950</v>
      </c>
      <c r="AC151" s="47">
        <f>$U151*AD151</f>
        <v>0</v>
      </c>
      <c r="AD151" s="47">
        <f>ROUNDUP(J151*(1-50%),0)</f>
        <v>2950</v>
      </c>
    </row>
    <row r="152" spans="1:42" s="319" customFormat="1" ht="85.5" customHeight="1" thickBot="1">
      <c r="A152" s="390">
        <v>183</v>
      </c>
      <c r="B152" s="390" t="s">
        <v>700</v>
      </c>
      <c r="C152" s="415" t="s">
        <v>1030</v>
      </c>
      <c r="D152" s="335"/>
      <c r="E152" s="391"/>
      <c r="F152" s="393" t="s">
        <v>1032</v>
      </c>
      <c r="G152" s="334" t="s">
        <v>172</v>
      </c>
      <c r="H152" s="334" t="s">
        <v>709</v>
      </c>
      <c r="I152" s="339">
        <v>100</v>
      </c>
      <c r="J152" s="340">
        <v>3099</v>
      </c>
      <c r="K152" s="385">
        <v>4670027204451</v>
      </c>
      <c r="L152" s="311">
        <v>555</v>
      </c>
      <c r="M152" s="334" t="s">
        <v>1029</v>
      </c>
      <c r="N152" s="392" t="s">
        <v>32</v>
      </c>
      <c r="O152" s="418" t="s">
        <v>1105</v>
      </c>
      <c r="P152" s="347" t="s">
        <v>1031</v>
      </c>
      <c r="Q152" s="343"/>
      <c r="R152" s="387"/>
      <c r="S152" s="344" t="s">
        <v>625</v>
      </c>
      <c r="U152" s="318"/>
      <c r="V152" s="318">
        <f t="shared" ref="V152" si="163">$U152*X152</f>
        <v>0</v>
      </c>
      <c r="W152" s="317">
        <f t="shared" ref="W152" si="164">L152/1000*U152</f>
        <v>0</v>
      </c>
      <c r="X152" s="318">
        <f t="shared" ref="X152" si="165">ROUNDUP(J152*(1-35%),0)</f>
        <v>2015</v>
      </c>
      <c r="Y152" s="318">
        <f t="shared" ref="Y152" si="166">$U152*Z152</f>
        <v>0</v>
      </c>
      <c r="Z152" s="318">
        <f t="shared" ref="Z152" si="167">ROUNDUP(J152*(1-40%),0)</f>
        <v>1860</v>
      </c>
      <c r="AA152" s="318">
        <f t="shared" ref="AA152" si="168">$U152*AB152</f>
        <v>0</v>
      </c>
      <c r="AB152" s="318">
        <f t="shared" ref="AB152" si="169">ROUNDUP(J152*(1-45%),0)</f>
        <v>1705</v>
      </c>
      <c r="AC152" s="318">
        <f t="shared" ref="AC152" si="170">$U152*AD152</f>
        <v>0</v>
      </c>
      <c r="AD152" s="318">
        <f t="shared" ref="AD152" si="171">ROUNDUP(J152*(1-50%),0)</f>
        <v>1550</v>
      </c>
    </row>
    <row r="153" spans="1:42" ht="84" customHeight="1">
      <c r="A153" s="465" t="s">
        <v>711</v>
      </c>
      <c r="B153" s="466"/>
      <c r="C153" s="466"/>
      <c r="D153" s="235"/>
      <c r="E153" s="235"/>
      <c r="F153" s="262"/>
      <c r="G153" s="262"/>
      <c r="H153" s="262"/>
      <c r="I153" s="262"/>
      <c r="J153" s="278"/>
      <c r="K153" s="262"/>
      <c r="L153" s="262"/>
      <c r="M153" s="262"/>
      <c r="N153" s="262"/>
      <c r="O153" s="413"/>
      <c r="P153" s="262"/>
      <c r="Q153" s="262"/>
      <c r="R153" s="262"/>
      <c r="S153" s="262"/>
      <c r="U153" s="291"/>
      <c r="V153" s="292"/>
      <c r="W153" s="291"/>
      <c r="X153" s="291"/>
      <c r="Y153" s="291"/>
      <c r="Z153" s="47"/>
      <c r="AA153" s="291"/>
      <c r="AB153" s="47"/>
      <c r="AC153" s="291"/>
      <c r="AD153" s="291"/>
    </row>
    <row r="154" spans="1:42" ht="75.75" customHeight="1" thickBot="1">
      <c r="A154" s="428">
        <v>173</v>
      </c>
      <c r="B154" s="428" t="s">
        <v>712</v>
      </c>
      <c r="C154" s="141" t="s">
        <v>713</v>
      </c>
      <c r="D154" s="124"/>
      <c r="E154" s="60" t="s">
        <v>714</v>
      </c>
      <c r="F154" s="263" t="s">
        <v>715</v>
      </c>
      <c r="G154" s="199" t="s">
        <v>716</v>
      </c>
      <c r="H154" s="21" t="s">
        <v>30</v>
      </c>
      <c r="I154" s="58">
        <v>3000</v>
      </c>
      <c r="J154" s="279">
        <v>60899</v>
      </c>
      <c r="K154" s="82">
        <v>4670027203522</v>
      </c>
      <c r="L154" s="247">
        <v>6000</v>
      </c>
      <c r="M154" s="56" t="s">
        <v>717</v>
      </c>
      <c r="N154" s="21" t="s">
        <v>718</v>
      </c>
      <c r="O154" s="58" t="s">
        <v>719</v>
      </c>
      <c r="P154" s="199" t="s">
        <v>720</v>
      </c>
      <c r="Q154" s="105"/>
      <c r="R154" s="56">
        <v>1</v>
      </c>
      <c r="S154" s="46" t="s">
        <v>544</v>
      </c>
      <c r="U154" s="47"/>
      <c r="V154" s="47">
        <f t="shared" ref="V154" si="172">$U154*X154</f>
        <v>0</v>
      </c>
      <c r="W154" s="48">
        <f t="shared" ref="W154" si="173">L154/1000*U154</f>
        <v>0</v>
      </c>
      <c r="X154" s="47">
        <f t="shared" ref="X154" si="174">ROUNDUP(J154*(1-35%),0)</f>
        <v>39585</v>
      </c>
      <c r="Y154" s="47">
        <f>$U154*Z154</f>
        <v>0</v>
      </c>
      <c r="Z154" s="47">
        <f t="shared" ref="Z154" si="175">ROUNDUP(J154*(1-45%),0)</f>
        <v>33495</v>
      </c>
      <c r="AA154" s="47">
        <f>$U154*AB154</f>
        <v>0</v>
      </c>
      <c r="AB154" s="47">
        <f t="shared" ref="AB154" si="176">ROUNDUP(J154*(1-50%),0)</f>
        <v>30450</v>
      </c>
      <c r="AC154" s="47">
        <f>$U154*AD154</f>
        <v>0</v>
      </c>
      <c r="AD154" s="47">
        <f t="shared" ref="AD154" si="177">ROUNDUP(J154*(1-50%),0)</f>
        <v>30450</v>
      </c>
    </row>
    <row r="155" spans="1:42" ht="75.75" customHeight="1" thickBot="1">
      <c r="A155" s="428">
        <v>173</v>
      </c>
      <c r="B155" s="428" t="s">
        <v>712</v>
      </c>
      <c r="C155" s="141" t="s">
        <v>1139</v>
      </c>
      <c r="E155" s="60" t="s">
        <v>714</v>
      </c>
      <c r="F155" s="263" t="s">
        <v>1140</v>
      </c>
      <c r="G155" s="199" t="s">
        <v>716</v>
      </c>
      <c r="H155" s="21" t="s">
        <v>1142</v>
      </c>
      <c r="I155" s="58">
        <v>60</v>
      </c>
      <c r="J155" s="279">
        <v>4500</v>
      </c>
      <c r="K155" s="82"/>
      <c r="L155" s="247">
        <v>399</v>
      </c>
      <c r="M155" s="56" t="s">
        <v>1141</v>
      </c>
      <c r="N155" s="21" t="s">
        <v>32</v>
      </c>
      <c r="O155" s="58"/>
      <c r="P155" s="199"/>
      <c r="Q155" s="105"/>
      <c r="R155" s="56">
        <v>1</v>
      </c>
      <c r="S155" s="46" t="s">
        <v>625</v>
      </c>
      <c r="U155" s="47"/>
      <c r="V155" s="47">
        <f t="shared" ref="V155:V166" si="178">$U155*X155</f>
        <v>0</v>
      </c>
      <c r="W155" s="48">
        <f t="shared" ref="W155:W166" si="179">L155/1000*U155</f>
        <v>0</v>
      </c>
      <c r="X155" s="47">
        <f t="shared" ref="X155:X166" si="180">ROUNDUP(J155*(1-35%),0)</f>
        <v>2925</v>
      </c>
      <c r="Y155" s="47">
        <f>$U155*Z155</f>
        <v>0</v>
      </c>
      <c r="Z155" s="47">
        <f t="shared" si="137"/>
        <v>2475</v>
      </c>
      <c r="AA155" s="47">
        <f>$U155*AB155</f>
        <v>0</v>
      </c>
      <c r="AB155" s="47">
        <f t="shared" ref="AB155:AB198" si="181">ROUNDUP(J155*(1-50%),0)</f>
        <v>2250</v>
      </c>
      <c r="AC155" s="47">
        <f>$U155*AD155</f>
        <v>0</v>
      </c>
      <c r="AD155" s="47">
        <f t="shared" ref="AD155:AD166" si="182">ROUNDUP(J155*(1-50%),0)</f>
        <v>2250</v>
      </c>
    </row>
    <row r="156" spans="1:42" ht="84" customHeight="1">
      <c r="A156" s="467" t="s">
        <v>721</v>
      </c>
      <c r="B156" s="468"/>
      <c r="C156" s="468"/>
      <c r="D156" s="235"/>
      <c r="E156" s="235"/>
      <c r="F156" s="262"/>
      <c r="G156" s="262"/>
      <c r="H156" s="262"/>
      <c r="I156" s="262"/>
      <c r="J156" s="278"/>
      <c r="K156" s="262"/>
      <c r="L156" s="262"/>
      <c r="M156" s="262"/>
      <c r="N156" s="262"/>
      <c r="O156" s="262"/>
      <c r="P156" s="262"/>
      <c r="Q156" s="262"/>
      <c r="R156" s="262"/>
      <c r="S156" s="262"/>
      <c r="U156" s="291"/>
      <c r="V156" s="292"/>
      <c r="W156" s="291"/>
      <c r="X156" s="291"/>
      <c r="Y156" s="291"/>
      <c r="Z156" s="47"/>
      <c r="AA156" s="291"/>
      <c r="AB156" s="47"/>
      <c r="AC156" s="291"/>
      <c r="AD156" s="291"/>
    </row>
    <row r="157" spans="1:42" ht="75.75" customHeight="1" thickBot="1">
      <c r="A157" s="128">
        <v>174</v>
      </c>
      <c r="B157" s="128" t="s">
        <v>712</v>
      </c>
      <c r="C157" s="141" t="s">
        <v>722</v>
      </c>
      <c r="E157" s="229" t="s">
        <v>723</v>
      </c>
      <c r="F157" s="263" t="s">
        <v>724</v>
      </c>
      <c r="G157" s="199" t="s">
        <v>725</v>
      </c>
      <c r="H157" s="21" t="s">
        <v>30</v>
      </c>
      <c r="I157" s="58">
        <v>100</v>
      </c>
      <c r="J157" s="279">
        <v>3399</v>
      </c>
      <c r="K157" s="82">
        <v>4670027204185</v>
      </c>
      <c r="L157" s="247"/>
      <c r="M157" s="21" t="s">
        <v>568</v>
      </c>
      <c r="N157" s="21" t="s">
        <v>32</v>
      </c>
      <c r="O157" s="58" t="s">
        <v>726</v>
      </c>
      <c r="P157" s="45" t="s">
        <v>33</v>
      </c>
      <c r="Q157" s="105"/>
      <c r="R157" s="56">
        <v>1</v>
      </c>
      <c r="S157" s="46" t="s">
        <v>625</v>
      </c>
      <c r="U157" s="47"/>
      <c r="V157" s="47">
        <f t="shared" si="178"/>
        <v>0</v>
      </c>
      <c r="W157" s="48">
        <f t="shared" si="179"/>
        <v>0</v>
      </c>
      <c r="X157" s="47">
        <f t="shared" si="180"/>
        <v>2210</v>
      </c>
      <c r="Y157" s="47">
        <f>$U157*Z157</f>
        <v>0</v>
      </c>
      <c r="Z157" s="47">
        <f t="shared" si="137"/>
        <v>1870</v>
      </c>
      <c r="AA157" s="47">
        <f>$U157*AB157</f>
        <v>0</v>
      </c>
      <c r="AB157" s="47">
        <f t="shared" si="181"/>
        <v>1700</v>
      </c>
      <c r="AC157" s="47">
        <f>$U157*AD157</f>
        <v>0</v>
      </c>
      <c r="AD157" s="47">
        <f t="shared" si="182"/>
        <v>1700</v>
      </c>
    </row>
    <row r="158" spans="1:42" ht="75.75" customHeight="1" thickBot="1">
      <c r="A158" s="128">
        <v>175</v>
      </c>
      <c r="B158" s="128" t="s">
        <v>712</v>
      </c>
      <c r="C158" s="141" t="s">
        <v>727</v>
      </c>
      <c r="D158" s="215"/>
      <c r="E158" s="229" t="s">
        <v>728</v>
      </c>
      <c r="F158" s="263" t="s">
        <v>729</v>
      </c>
      <c r="G158" s="199" t="s">
        <v>725</v>
      </c>
      <c r="H158" s="21" t="s">
        <v>30</v>
      </c>
      <c r="I158" s="58">
        <v>100</v>
      </c>
      <c r="J158" s="279">
        <v>3399</v>
      </c>
      <c r="K158" s="82">
        <v>4670027204215</v>
      </c>
      <c r="L158" s="247"/>
      <c r="M158" s="21" t="s">
        <v>568</v>
      </c>
      <c r="N158" s="21" t="s">
        <v>32</v>
      </c>
      <c r="O158" s="58" t="s">
        <v>730</v>
      </c>
      <c r="P158" s="45" t="s">
        <v>33</v>
      </c>
      <c r="Q158" s="105"/>
      <c r="R158" s="56">
        <v>1</v>
      </c>
      <c r="S158" s="46" t="s">
        <v>625</v>
      </c>
      <c r="U158" s="47"/>
      <c r="V158" s="47">
        <f t="shared" si="178"/>
        <v>0</v>
      </c>
      <c r="W158" s="48">
        <f t="shared" si="179"/>
        <v>0</v>
      </c>
      <c r="X158" s="47">
        <f t="shared" si="180"/>
        <v>2210</v>
      </c>
      <c r="Y158" s="47">
        <f>$U158*Z158</f>
        <v>0</v>
      </c>
      <c r="Z158" s="47">
        <f t="shared" si="137"/>
        <v>1870</v>
      </c>
      <c r="AA158" s="47">
        <f>$U158*AB158</f>
        <v>0</v>
      </c>
      <c r="AB158" s="47">
        <f t="shared" si="181"/>
        <v>1700</v>
      </c>
      <c r="AC158" s="47">
        <f>$U158*AD158</f>
        <v>0</v>
      </c>
      <c r="AD158" s="47">
        <f t="shared" si="182"/>
        <v>1700</v>
      </c>
    </row>
    <row r="159" spans="1:42" ht="75.75" customHeight="1">
      <c r="A159" s="128">
        <v>176</v>
      </c>
      <c r="B159" s="128" t="s">
        <v>712</v>
      </c>
      <c r="C159" s="141" t="s">
        <v>731</v>
      </c>
      <c r="D159" s="215"/>
      <c r="E159" s="229" t="s">
        <v>732</v>
      </c>
      <c r="F159" s="263" t="s">
        <v>733</v>
      </c>
      <c r="G159" s="199" t="s">
        <v>725</v>
      </c>
      <c r="H159" s="21" t="s">
        <v>30</v>
      </c>
      <c r="I159" s="58">
        <v>100</v>
      </c>
      <c r="J159" s="279">
        <v>3399</v>
      </c>
      <c r="K159" s="82">
        <v>4670027204222</v>
      </c>
      <c r="L159" s="247"/>
      <c r="M159" s="21" t="s">
        <v>568</v>
      </c>
      <c r="N159" s="21" t="s">
        <v>32</v>
      </c>
      <c r="O159" s="58" t="s">
        <v>734</v>
      </c>
      <c r="P159" s="45" t="s">
        <v>33</v>
      </c>
      <c r="Q159" s="105"/>
      <c r="R159" s="56">
        <v>1</v>
      </c>
      <c r="S159" s="46" t="s">
        <v>625</v>
      </c>
      <c r="U159" s="47"/>
      <c r="V159" s="47">
        <f t="shared" si="178"/>
        <v>0</v>
      </c>
      <c r="W159" s="48">
        <f t="shared" si="179"/>
        <v>0</v>
      </c>
      <c r="X159" s="47">
        <f t="shared" si="180"/>
        <v>2210</v>
      </c>
      <c r="Y159" s="47">
        <f>$U159*Z159</f>
        <v>0</v>
      </c>
      <c r="Z159" s="47">
        <f t="shared" si="137"/>
        <v>1870</v>
      </c>
      <c r="AA159" s="47">
        <f>$U159*AB159</f>
        <v>0</v>
      </c>
      <c r="AB159" s="47">
        <f t="shared" si="181"/>
        <v>1700</v>
      </c>
      <c r="AC159" s="47">
        <f>$U159*AD159</f>
        <v>0</v>
      </c>
      <c r="AD159" s="47">
        <f t="shared" si="182"/>
        <v>1700</v>
      </c>
    </row>
    <row r="160" spans="1:42" ht="75.75" customHeight="1">
      <c r="A160" s="128">
        <v>177</v>
      </c>
      <c r="B160" s="128" t="s">
        <v>712</v>
      </c>
      <c r="C160" s="141" t="s">
        <v>735</v>
      </c>
      <c r="E160" s="229" t="s">
        <v>736</v>
      </c>
      <c r="F160" s="263" t="s">
        <v>737</v>
      </c>
      <c r="G160" s="199" t="s">
        <v>725</v>
      </c>
      <c r="H160" s="21" t="s">
        <v>30</v>
      </c>
      <c r="I160" s="58">
        <v>100</v>
      </c>
      <c r="J160" s="279">
        <v>3399</v>
      </c>
      <c r="K160" s="82">
        <v>4670027204239</v>
      </c>
      <c r="L160" s="247"/>
      <c r="M160" s="21" t="s">
        <v>568</v>
      </c>
      <c r="N160" s="21" t="s">
        <v>32</v>
      </c>
      <c r="O160" s="58" t="s">
        <v>738</v>
      </c>
      <c r="P160" s="45" t="s">
        <v>33</v>
      </c>
      <c r="Q160" s="105"/>
      <c r="R160" s="56">
        <v>1</v>
      </c>
      <c r="S160" s="46" t="s">
        <v>625</v>
      </c>
      <c r="U160" s="47"/>
      <c r="V160" s="47">
        <f t="shared" si="178"/>
        <v>0</v>
      </c>
      <c r="W160" s="48">
        <f t="shared" si="179"/>
        <v>0</v>
      </c>
      <c r="X160" s="47">
        <f t="shared" si="180"/>
        <v>2210</v>
      </c>
      <c r="Y160" s="47">
        <f>$U160*Z160</f>
        <v>0</v>
      </c>
      <c r="Z160" s="47">
        <f t="shared" si="137"/>
        <v>1870</v>
      </c>
      <c r="AA160" s="47">
        <f>$U160*AB160</f>
        <v>0</v>
      </c>
      <c r="AB160" s="47">
        <f t="shared" si="181"/>
        <v>1700</v>
      </c>
      <c r="AC160" s="47">
        <f>$U160*AD160</f>
        <v>0</v>
      </c>
      <c r="AD160" s="47">
        <f t="shared" si="182"/>
        <v>1700</v>
      </c>
    </row>
    <row r="161" spans="1:30" ht="75.75" customHeight="1" thickBot="1">
      <c r="A161" s="128">
        <v>178</v>
      </c>
      <c r="B161" s="128" t="s">
        <v>712</v>
      </c>
      <c r="C161" s="141" t="s">
        <v>739</v>
      </c>
      <c r="D161" s="215"/>
      <c r="E161" s="60" t="s">
        <v>740</v>
      </c>
      <c r="F161" s="263" t="s">
        <v>741</v>
      </c>
      <c r="G161" s="199" t="s">
        <v>725</v>
      </c>
      <c r="H161" s="21" t="s">
        <v>30</v>
      </c>
      <c r="I161" s="58">
        <v>100</v>
      </c>
      <c r="J161" s="279">
        <v>3399</v>
      </c>
      <c r="K161" s="82">
        <v>4670027204246</v>
      </c>
      <c r="L161" s="247"/>
      <c r="M161" s="21" t="s">
        <v>568</v>
      </c>
      <c r="N161" s="21" t="s">
        <v>32</v>
      </c>
      <c r="O161" s="58" t="s">
        <v>742</v>
      </c>
      <c r="P161" s="45" t="s">
        <v>33</v>
      </c>
      <c r="Q161" s="105"/>
      <c r="R161" s="56">
        <v>1</v>
      </c>
      <c r="S161" s="46" t="s">
        <v>625</v>
      </c>
      <c r="U161" s="47"/>
      <c r="V161" s="47">
        <f t="shared" si="178"/>
        <v>0</v>
      </c>
      <c r="W161" s="48">
        <f t="shared" si="179"/>
        <v>0</v>
      </c>
      <c r="X161" s="47">
        <f t="shared" si="180"/>
        <v>2210</v>
      </c>
      <c r="Y161" s="47">
        <f>$U161*Z161</f>
        <v>0</v>
      </c>
      <c r="Z161" s="47">
        <f t="shared" si="137"/>
        <v>1870</v>
      </c>
      <c r="AA161" s="47">
        <f>$U161*AB161</f>
        <v>0</v>
      </c>
      <c r="AB161" s="47">
        <f t="shared" si="181"/>
        <v>1700</v>
      </c>
      <c r="AC161" s="47">
        <f>$U161*AD161</f>
        <v>0</v>
      </c>
      <c r="AD161" s="47">
        <f t="shared" si="182"/>
        <v>1700</v>
      </c>
    </row>
    <row r="162" spans="1:30" s="319" customFormat="1" ht="75.75" customHeight="1" thickBot="1">
      <c r="A162" s="394">
        <v>190</v>
      </c>
      <c r="B162" s="394" t="s">
        <v>712</v>
      </c>
      <c r="C162" s="304" t="s">
        <v>1033</v>
      </c>
      <c r="D162" s="305"/>
      <c r="E162" s="229" t="s">
        <v>1034</v>
      </c>
      <c r="F162" s="395" t="s">
        <v>1035</v>
      </c>
      <c r="G162" s="381" t="s">
        <v>725</v>
      </c>
      <c r="H162" s="308" t="s">
        <v>30</v>
      </c>
      <c r="I162" s="325">
        <v>100</v>
      </c>
      <c r="J162" s="279">
        <v>3399</v>
      </c>
      <c r="K162" s="311">
        <v>4670027204253</v>
      </c>
      <c r="L162" s="396"/>
      <c r="M162" s="308" t="s">
        <v>568</v>
      </c>
      <c r="N162" s="308" t="s">
        <v>32</v>
      </c>
      <c r="O162" s="325" t="s">
        <v>1036</v>
      </c>
      <c r="P162" s="312" t="s">
        <v>33</v>
      </c>
      <c r="Q162" s="328"/>
      <c r="R162" s="322">
        <v>1</v>
      </c>
      <c r="S162" s="329" t="s">
        <v>625</v>
      </c>
      <c r="U162" s="318"/>
      <c r="V162" s="318">
        <f t="shared" si="178"/>
        <v>0</v>
      </c>
      <c r="W162" s="317">
        <f t="shared" si="179"/>
        <v>0</v>
      </c>
      <c r="X162" s="318">
        <f t="shared" si="180"/>
        <v>2210</v>
      </c>
      <c r="Y162" s="318">
        <f t="shared" ref="Y162:Y166" si="183">$U162*Z162</f>
        <v>0</v>
      </c>
      <c r="Z162" s="318">
        <f t="shared" ref="Z162:Z166" si="184">ROUNDUP(J162*(1-40%),0)</f>
        <v>2040</v>
      </c>
      <c r="AA162" s="318">
        <f t="shared" ref="AA162:AA166" si="185">$U162*AB162</f>
        <v>0</v>
      </c>
      <c r="AB162" s="318">
        <f t="shared" ref="AB162:AB166" si="186">ROUNDUP(J162*(1-45%),0)</f>
        <v>1870</v>
      </c>
      <c r="AC162" s="318">
        <f t="shared" ref="AC162:AC166" si="187">$U162*AD162</f>
        <v>0</v>
      </c>
      <c r="AD162" s="318">
        <f t="shared" si="182"/>
        <v>1700</v>
      </c>
    </row>
    <row r="163" spans="1:30" s="319" customFormat="1" ht="75.75" customHeight="1" thickBot="1">
      <c r="A163" s="394">
        <v>191</v>
      </c>
      <c r="B163" s="394" t="s">
        <v>712</v>
      </c>
      <c r="C163" s="304" t="s">
        <v>1037</v>
      </c>
      <c r="D163" s="305"/>
      <c r="E163" s="229" t="s">
        <v>1038</v>
      </c>
      <c r="F163" s="395" t="s">
        <v>1039</v>
      </c>
      <c r="G163" s="381" t="s">
        <v>725</v>
      </c>
      <c r="H163" s="308" t="s">
        <v>30</v>
      </c>
      <c r="I163" s="325">
        <v>100</v>
      </c>
      <c r="J163" s="279">
        <v>3399</v>
      </c>
      <c r="K163" s="311">
        <v>4670027204260</v>
      </c>
      <c r="L163" s="396"/>
      <c r="M163" s="308" t="s">
        <v>568</v>
      </c>
      <c r="N163" s="308" t="s">
        <v>32</v>
      </c>
      <c r="O163" s="325" t="s">
        <v>1040</v>
      </c>
      <c r="P163" s="312" t="s">
        <v>33</v>
      </c>
      <c r="Q163" s="328"/>
      <c r="R163" s="322">
        <v>1</v>
      </c>
      <c r="S163" s="329" t="s">
        <v>625</v>
      </c>
      <c r="U163" s="318"/>
      <c r="V163" s="318">
        <f t="shared" si="178"/>
        <v>0</v>
      </c>
      <c r="W163" s="317">
        <f t="shared" si="179"/>
        <v>0</v>
      </c>
      <c r="X163" s="318">
        <f t="shared" si="180"/>
        <v>2210</v>
      </c>
      <c r="Y163" s="318">
        <f t="shared" si="183"/>
        <v>0</v>
      </c>
      <c r="Z163" s="318">
        <f t="shared" si="184"/>
        <v>2040</v>
      </c>
      <c r="AA163" s="318">
        <f t="shared" si="185"/>
        <v>0</v>
      </c>
      <c r="AB163" s="318">
        <f t="shared" si="186"/>
        <v>1870</v>
      </c>
      <c r="AC163" s="318">
        <f t="shared" si="187"/>
        <v>0</v>
      </c>
      <c r="AD163" s="318">
        <f t="shared" si="182"/>
        <v>1700</v>
      </c>
    </row>
    <row r="164" spans="1:30" s="319" customFormat="1" ht="75.75" customHeight="1" thickBot="1">
      <c r="A164" s="394">
        <v>192</v>
      </c>
      <c r="B164" s="394" t="s">
        <v>712</v>
      </c>
      <c r="C164" s="304" t="s">
        <v>1041</v>
      </c>
      <c r="D164" s="305"/>
      <c r="E164" s="229" t="s">
        <v>1042</v>
      </c>
      <c r="F164" s="395" t="s">
        <v>1043</v>
      </c>
      <c r="G164" s="381" t="s">
        <v>725</v>
      </c>
      <c r="H164" s="308" t="s">
        <v>30</v>
      </c>
      <c r="I164" s="325">
        <v>100</v>
      </c>
      <c r="J164" s="279">
        <v>3399</v>
      </c>
      <c r="K164" s="311">
        <v>4670027204284</v>
      </c>
      <c r="L164" s="396"/>
      <c r="M164" s="308" t="s">
        <v>568</v>
      </c>
      <c r="N164" s="308" t="s">
        <v>32</v>
      </c>
      <c r="O164" s="325" t="s">
        <v>1044</v>
      </c>
      <c r="P164" s="312" t="s">
        <v>33</v>
      </c>
      <c r="Q164" s="328"/>
      <c r="R164" s="322">
        <v>1</v>
      </c>
      <c r="S164" s="329" t="s">
        <v>625</v>
      </c>
      <c r="U164" s="318"/>
      <c r="V164" s="318">
        <f t="shared" si="178"/>
        <v>0</v>
      </c>
      <c r="W164" s="317">
        <f t="shared" si="179"/>
        <v>0</v>
      </c>
      <c r="X164" s="318">
        <f t="shared" si="180"/>
        <v>2210</v>
      </c>
      <c r="Y164" s="318">
        <f t="shared" si="183"/>
        <v>0</v>
      </c>
      <c r="Z164" s="318">
        <f t="shared" si="184"/>
        <v>2040</v>
      </c>
      <c r="AA164" s="318">
        <f t="shared" si="185"/>
        <v>0</v>
      </c>
      <c r="AB164" s="318">
        <f t="shared" si="186"/>
        <v>1870</v>
      </c>
      <c r="AC164" s="318">
        <f t="shared" si="187"/>
        <v>0</v>
      </c>
      <c r="AD164" s="318">
        <f t="shared" si="182"/>
        <v>1700</v>
      </c>
    </row>
    <row r="165" spans="1:30" s="319" customFormat="1" ht="75.75" customHeight="1" thickBot="1">
      <c r="A165" s="394">
        <v>193</v>
      </c>
      <c r="B165" s="394" t="s">
        <v>712</v>
      </c>
      <c r="C165" s="304" t="s">
        <v>1045</v>
      </c>
      <c r="D165" s="305"/>
      <c r="E165" s="229" t="s">
        <v>1046</v>
      </c>
      <c r="F165" s="395" t="s">
        <v>1047</v>
      </c>
      <c r="G165" s="381" t="s">
        <v>725</v>
      </c>
      <c r="H165" s="308" t="s">
        <v>30</v>
      </c>
      <c r="I165" s="325">
        <v>100</v>
      </c>
      <c r="J165" s="279">
        <v>3399</v>
      </c>
      <c r="K165" s="311">
        <v>4670027204291</v>
      </c>
      <c r="L165" s="396"/>
      <c r="M165" s="308" t="s">
        <v>568</v>
      </c>
      <c r="N165" s="308" t="s">
        <v>32</v>
      </c>
      <c r="O165" s="325" t="s">
        <v>1048</v>
      </c>
      <c r="P165" s="312" t="s">
        <v>33</v>
      </c>
      <c r="Q165" s="328"/>
      <c r="R165" s="322">
        <v>1</v>
      </c>
      <c r="S165" s="329" t="s">
        <v>625</v>
      </c>
      <c r="U165" s="318"/>
      <c r="V165" s="318">
        <f t="shared" si="178"/>
        <v>0</v>
      </c>
      <c r="W165" s="317">
        <f t="shared" si="179"/>
        <v>0</v>
      </c>
      <c r="X165" s="318">
        <f t="shared" si="180"/>
        <v>2210</v>
      </c>
      <c r="Y165" s="318">
        <f t="shared" si="183"/>
        <v>0</v>
      </c>
      <c r="Z165" s="318">
        <f t="shared" si="184"/>
        <v>2040</v>
      </c>
      <c r="AA165" s="318">
        <f t="shared" si="185"/>
        <v>0</v>
      </c>
      <c r="AB165" s="318">
        <f t="shared" si="186"/>
        <v>1870</v>
      </c>
      <c r="AC165" s="318">
        <f t="shared" si="187"/>
        <v>0</v>
      </c>
      <c r="AD165" s="318">
        <f t="shared" si="182"/>
        <v>1700</v>
      </c>
    </row>
    <row r="166" spans="1:30" s="319" customFormat="1" ht="75.75" customHeight="1" thickBot="1">
      <c r="A166" s="394">
        <v>194</v>
      </c>
      <c r="B166" s="394" t="s">
        <v>712</v>
      </c>
      <c r="C166" s="304" t="s">
        <v>1049</v>
      </c>
      <c r="D166" s="305"/>
      <c r="E166" s="306" t="s">
        <v>1050</v>
      </c>
      <c r="F166" s="395" t="s">
        <v>1051</v>
      </c>
      <c r="G166" s="381" t="s">
        <v>725</v>
      </c>
      <c r="H166" s="308" t="s">
        <v>30</v>
      </c>
      <c r="I166" s="325">
        <v>100</v>
      </c>
      <c r="J166" s="279">
        <v>3399</v>
      </c>
      <c r="K166" s="311">
        <v>4670027204307</v>
      </c>
      <c r="L166" s="396"/>
      <c r="M166" s="308" t="s">
        <v>568</v>
      </c>
      <c r="N166" s="308" t="s">
        <v>32</v>
      </c>
      <c r="O166" s="325" t="s">
        <v>1052</v>
      </c>
      <c r="P166" s="312" t="s">
        <v>33</v>
      </c>
      <c r="Q166" s="328"/>
      <c r="R166" s="322">
        <v>1</v>
      </c>
      <c r="S166" s="329" t="s">
        <v>625</v>
      </c>
      <c r="U166" s="318"/>
      <c r="V166" s="318">
        <f t="shared" si="178"/>
        <v>0</v>
      </c>
      <c r="W166" s="317">
        <f t="shared" si="179"/>
        <v>0</v>
      </c>
      <c r="X166" s="318">
        <f t="shared" si="180"/>
        <v>2210</v>
      </c>
      <c r="Y166" s="318">
        <f t="shared" si="183"/>
        <v>0</v>
      </c>
      <c r="Z166" s="318">
        <f t="shared" si="184"/>
        <v>2040</v>
      </c>
      <c r="AA166" s="318">
        <f t="shared" si="185"/>
        <v>0</v>
      </c>
      <c r="AB166" s="318">
        <f t="shared" si="186"/>
        <v>1870</v>
      </c>
      <c r="AC166" s="318">
        <f t="shared" si="187"/>
        <v>0</v>
      </c>
      <c r="AD166" s="318">
        <f t="shared" si="182"/>
        <v>1700</v>
      </c>
    </row>
    <row r="167" spans="1:30" s="319" customFormat="1" ht="75.75" customHeight="1" thickBot="1">
      <c r="A167" s="394">
        <v>194</v>
      </c>
      <c r="B167" s="394" t="s">
        <v>712</v>
      </c>
      <c r="C167" s="304" t="s">
        <v>1053</v>
      </c>
      <c r="D167" s="305"/>
      <c r="E167" s="306"/>
      <c r="F167" s="398" t="s">
        <v>1054</v>
      </c>
      <c r="G167" s="381" t="s">
        <v>725</v>
      </c>
      <c r="H167" s="308" t="s">
        <v>30</v>
      </c>
      <c r="I167" s="325">
        <v>100</v>
      </c>
      <c r="J167" s="279">
        <v>3399</v>
      </c>
      <c r="K167" s="311">
        <v>4670027204307</v>
      </c>
      <c r="L167" s="396"/>
      <c r="M167" s="308" t="s">
        <v>568</v>
      </c>
      <c r="N167" s="308" t="s">
        <v>32</v>
      </c>
      <c r="O167" s="325" t="s">
        <v>1052</v>
      </c>
      <c r="P167" s="312" t="s">
        <v>33</v>
      </c>
      <c r="Q167" s="328"/>
      <c r="R167" s="322">
        <v>1</v>
      </c>
      <c r="S167" s="329" t="s">
        <v>625</v>
      </c>
      <c r="U167" s="318"/>
      <c r="V167" s="318">
        <f t="shared" ref="V167" si="188">$U167*X167</f>
        <v>0</v>
      </c>
      <c r="W167" s="317">
        <f t="shared" ref="W167" si="189">L167/1000*U167</f>
        <v>0</v>
      </c>
      <c r="X167" s="318">
        <f t="shared" ref="X167" si="190">ROUNDUP(J167*(1-35%),0)</f>
        <v>2210</v>
      </c>
      <c r="Y167" s="318">
        <f t="shared" ref="Y167" si="191">$U167*Z167</f>
        <v>0</v>
      </c>
      <c r="Z167" s="318">
        <f t="shared" ref="Z167" si="192">ROUNDUP(J167*(1-40%),0)</f>
        <v>2040</v>
      </c>
      <c r="AA167" s="318">
        <f t="shared" ref="AA167" si="193">$U167*AB167</f>
        <v>0</v>
      </c>
      <c r="AB167" s="318">
        <f t="shared" ref="AB167" si="194">ROUNDUP(J167*(1-45%),0)</f>
        <v>1870</v>
      </c>
      <c r="AC167" s="318">
        <f t="shared" ref="AC167" si="195">$U167*AD167</f>
        <v>0</v>
      </c>
      <c r="AD167" s="318">
        <f t="shared" ref="AD167" si="196">ROUNDUP(J167*(1-50%),0)</f>
        <v>1700</v>
      </c>
    </row>
    <row r="168" spans="1:30" ht="84" customHeight="1">
      <c r="A168" s="454" t="s">
        <v>743</v>
      </c>
      <c r="B168" s="455"/>
      <c r="C168" s="455"/>
      <c r="D168" s="234"/>
      <c r="E168" s="235"/>
      <c r="F168" s="262"/>
      <c r="G168" s="262"/>
      <c r="H168" s="262"/>
      <c r="I168" s="262"/>
      <c r="J168" s="278"/>
      <c r="K168" s="262"/>
      <c r="L168" s="262"/>
      <c r="M168" s="262"/>
      <c r="N168" s="262"/>
      <c r="O168" s="262"/>
      <c r="P168" s="262"/>
      <c r="Q168" s="262"/>
      <c r="R168" s="262"/>
      <c r="S168" s="262"/>
      <c r="U168" s="291"/>
      <c r="V168" s="292"/>
      <c r="W168" s="291"/>
      <c r="X168" s="291"/>
      <c r="Y168" s="291"/>
      <c r="Z168" s="47"/>
      <c r="AA168" s="291"/>
      <c r="AB168" s="47"/>
      <c r="AC168" s="291"/>
      <c r="AD168" s="291"/>
    </row>
    <row r="169" spans="1:30" ht="75.75" customHeight="1">
      <c r="A169" s="128">
        <v>179</v>
      </c>
      <c r="B169" s="128" t="s">
        <v>744</v>
      </c>
      <c r="C169" s="21" t="s">
        <v>121</v>
      </c>
      <c r="D169" s="124"/>
      <c r="E169" s="60" t="s">
        <v>745</v>
      </c>
      <c r="F169" s="458" t="s">
        <v>746</v>
      </c>
      <c r="G169" s="21" t="s">
        <v>747</v>
      </c>
      <c r="H169" s="21" t="s">
        <v>30</v>
      </c>
      <c r="I169" s="58">
        <v>30</v>
      </c>
      <c r="J169" s="195">
        <v>1299</v>
      </c>
      <c r="K169" s="82">
        <v>4670027201221</v>
      </c>
      <c r="L169" s="82">
        <v>133</v>
      </c>
      <c r="M169" s="21" t="s">
        <v>748</v>
      </c>
      <c r="N169" s="21" t="s">
        <v>32</v>
      </c>
      <c r="O169" s="87" t="s">
        <v>749</v>
      </c>
      <c r="P169" s="56" t="s">
        <v>33</v>
      </c>
      <c r="Q169" s="254"/>
      <c r="R169" s="56">
        <v>80</v>
      </c>
      <c r="S169" s="46" t="s">
        <v>56</v>
      </c>
      <c r="T169" s="215"/>
      <c r="U169" s="47"/>
      <c r="V169" s="47"/>
      <c r="W169" s="48">
        <f t="shared" ref="W169:W172" si="197">L169/1000*U169</f>
        <v>0</v>
      </c>
      <c r="X169" s="47">
        <f t="shared" ref="X169:X193" si="198">ROUNDUP(J169*(1-35%),0)</f>
        <v>845</v>
      </c>
      <c r="Y169" s="47">
        <f t="shared" ref="Y169:Y193" si="199">$U169*Z169</f>
        <v>0</v>
      </c>
      <c r="Z169" s="47">
        <f t="shared" ref="Z169:Z198" si="200">ROUNDUP(J169*(1-45%),0)</f>
        <v>715</v>
      </c>
      <c r="AA169" s="47">
        <f t="shared" ref="AA169:AA193" si="201">$U169*AB169</f>
        <v>0</v>
      </c>
      <c r="AB169" s="47">
        <f t="shared" si="181"/>
        <v>650</v>
      </c>
      <c r="AC169" s="47">
        <f t="shared" ref="AC169:AC193" si="202">$U169*AD169</f>
        <v>0</v>
      </c>
      <c r="AD169" s="47">
        <f t="shared" ref="AD169:AD193" si="203">ROUNDUP(J169*(1-50%),0)</f>
        <v>650</v>
      </c>
    </row>
    <row r="170" spans="1:30" ht="75.75" customHeight="1">
      <c r="A170" s="128">
        <v>180</v>
      </c>
      <c r="B170" s="128" t="s">
        <v>750</v>
      </c>
      <c r="C170" s="21" t="s">
        <v>189</v>
      </c>
      <c r="D170" s="124"/>
      <c r="E170" s="19" t="s">
        <v>751</v>
      </c>
      <c r="F170" s="458"/>
      <c r="G170" s="21" t="s">
        <v>752</v>
      </c>
      <c r="H170" s="21" t="s">
        <v>30</v>
      </c>
      <c r="I170" s="58">
        <v>50</v>
      </c>
      <c r="J170" s="195">
        <v>1599</v>
      </c>
      <c r="K170" s="82">
        <v>4670027201238</v>
      </c>
      <c r="L170" s="82">
        <v>165</v>
      </c>
      <c r="M170" s="21" t="s">
        <v>748</v>
      </c>
      <c r="N170" s="21" t="s">
        <v>32</v>
      </c>
      <c r="O170" s="87" t="s">
        <v>753</v>
      </c>
      <c r="P170" s="56" t="s">
        <v>33</v>
      </c>
      <c r="Q170" s="254"/>
      <c r="R170" s="56">
        <v>80</v>
      </c>
      <c r="S170" s="46" t="s">
        <v>754</v>
      </c>
      <c r="T170" s="215"/>
      <c r="U170" s="47"/>
      <c r="V170" s="47"/>
      <c r="W170" s="48">
        <f t="shared" si="197"/>
        <v>0</v>
      </c>
      <c r="X170" s="47">
        <f t="shared" si="198"/>
        <v>1040</v>
      </c>
      <c r="Y170" s="47">
        <f t="shared" si="199"/>
        <v>0</v>
      </c>
      <c r="Z170" s="47">
        <f t="shared" si="200"/>
        <v>880</v>
      </c>
      <c r="AA170" s="47">
        <f t="shared" si="201"/>
        <v>0</v>
      </c>
      <c r="AB170" s="47">
        <f t="shared" si="181"/>
        <v>800</v>
      </c>
      <c r="AC170" s="47">
        <f t="shared" si="202"/>
        <v>0</v>
      </c>
      <c r="AD170" s="47">
        <f t="shared" si="203"/>
        <v>800</v>
      </c>
    </row>
    <row r="171" spans="1:30" ht="75.75" customHeight="1">
      <c r="A171" s="128">
        <v>181</v>
      </c>
      <c r="B171" s="128" t="s">
        <v>755</v>
      </c>
      <c r="C171" s="21" t="s">
        <v>756</v>
      </c>
      <c r="D171" s="124"/>
      <c r="E171" s="19" t="s">
        <v>757</v>
      </c>
      <c r="F171" s="458"/>
      <c r="G171" s="21" t="s">
        <v>758</v>
      </c>
      <c r="H171" s="21" t="s">
        <v>30</v>
      </c>
      <c r="I171" s="58">
        <v>35</v>
      </c>
      <c r="J171" s="195">
        <v>1399</v>
      </c>
      <c r="K171" s="82">
        <v>4670027201214</v>
      </c>
      <c r="L171" s="82">
        <v>148</v>
      </c>
      <c r="M171" s="21" t="s">
        <v>748</v>
      </c>
      <c r="N171" s="21" t="s">
        <v>32</v>
      </c>
      <c r="O171" s="87" t="s">
        <v>759</v>
      </c>
      <c r="P171" s="56" t="s">
        <v>33</v>
      </c>
      <c r="Q171" s="254"/>
      <c r="R171" s="56">
        <v>80</v>
      </c>
      <c r="S171" s="46" t="s">
        <v>34</v>
      </c>
      <c r="T171" s="215"/>
      <c r="U171" s="47"/>
      <c r="V171" s="47"/>
      <c r="W171" s="48">
        <f t="shared" si="197"/>
        <v>0</v>
      </c>
      <c r="X171" s="47">
        <f t="shared" si="198"/>
        <v>910</v>
      </c>
      <c r="Y171" s="47">
        <f t="shared" si="199"/>
        <v>0</v>
      </c>
      <c r="Z171" s="47">
        <f t="shared" si="200"/>
        <v>770</v>
      </c>
      <c r="AA171" s="47">
        <f t="shared" si="201"/>
        <v>0</v>
      </c>
      <c r="AB171" s="47">
        <f t="shared" si="181"/>
        <v>700</v>
      </c>
      <c r="AC171" s="47">
        <f t="shared" si="202"/>
        <v>0</v>
      </c>
      <c r="AD171" s="47">
        <f t="shared" si="203"/>
        <v>700</v>
      </c>
    </row>
    <row r="172" spans="1:30" ht="75.75" customHeight="1">
      <c r="A172" s="128">
        <v>182</v>
      </c>
      <c r="B172" s="156" t="s">
        <v>760</v>
      </c>
      <c r="C172" s="65" t="s">
        <v>761</v>
      </c>
      <c r="D172" s="139"/>
      <c r="E172" s="112" t="s">
        <v>762</v>
      </c>
      <c r="F172" s="459"/>
      <c r="G172" s="65" t="s">
        <v>763</v>
      </c>
      <c r="H172" s="65" t="s">
        <v>30</v>
      </c>
      <c r="I172" s="61">
        <v>45</v>
      </c>
      <c r="J172" s="197">
        <v>1499</v>
      </c>
      <c r="K172" s="165">
        <v>4670027201252</v>
      </c>
      <c r="L172" s="165">
        <v>160</v>
      </c>
      <c r="M172" s="65" t="s">
        <v>748</v>
      </c>
      <c r="N172" s="65" t="s">
        <v>32</v>
      </c>
      <c r="O172" s="166" t="s">
        <v>764</v>
      </c>
      <c r="P172" s="249" t="s">
        <v>33</v>
      </c>
      <c r="Q172" s="293"/>
      <c r="R172" s="249">
        <v>80</v>
      </c>
      <c r="S172" s="202" t="s">
        <v>155</v>
      </c>
      <c r="T172" s="215"/>
      <c r="U172" s="47"/>
      <c r="V172" s="47"/>
      <c r="W172" s="48">
        <f t="shared" si="197"/>
        <v>0</v>
      </c>
      <c r="X172" s="47">
        <f t="shared" si="198"/>
        <v>975</v>
      </c>
      <c r="Y172" s="47">
        <f t="shared" si="199"/>
        <v>0</v>
      </c>
      <c r="Z172" s="47">
        <f t="shared" si="200"/>
        <v>825</v>
      </c>
      <c r="AA172" s="47">
        <f t="shared" si="201"/>
        <v>0</v>
      </c>
      <c r="AB172" s="47">
        <f t="shared" si="181"/>
        <v>750</v>
      </c>
      <c r="AC172" s="47">
        <f t="shared" si="202"/>
        <v>0</v>
      </c>
      <c r="AD172" s="47">
        <f t="shared" si="203"/>
        <v>750</v>
      </c>
    </row>
    <row r="173" spans="1:30" ht="84" customHeight="1" thickBot="1">
      <c r="A173" s="456" t="s">
        <v>765</v>
      </c>
      <c r="B173" s="457"/>
      <c r="C173" s="457"/>
      <c r="D173" s="14"/>
      <c r="E173" s="14"/>
      <c r="F173" s="15"/>
      <c r="G173" s="15"/>
      <c r="H173" s="15"/>
      <c r="I173" s="15"/>
      <c r="J173" s="15"/>
      <c r="K173" s="15"/>
      <c r="L173" s="15"/>
      <c r="M173" s="15"/>
      <c r="N173" s="15"/>
      <c r="O173" s="15"/>
      <c r="P173" s="15"/>
      <c r="Q173" s="15"/>
      <c r="R173" s="15"/>
      <c r="S173" s="204"/>
      <c r="U173" s="291"/>
      <c r="V173" s="292"/>
      <c r="W173" s="291"/>
      <c r="X173" s="291"/>
      <c r="Y173" s="291"/>
      <c r="Z173" s="47"/>
      <c r="AA173" s="291"/>
      <c r="AB173" s="47"/>
      <c r="AC173" s="291"/>
      <c r="AD173" s="291"/>
    </row>
    <row r="174" spans="1:30" ht="186.75" customHeight="1">
      <c r="A174" s="16">
        <v>184</v>
      </c>
      <c r="B174" s="17" t="s">
        <v>768</v>
      </c>
      <c r="C174" s="146" t="s">
        <v>769</v>
      </c>
      <c r="D174" s="21"/>
      <c r="E174" s="60" t="s">
        <v>770</v>
      </c>
      <c r="F174" s="264" t="s">
        <v>771</v>
      </c>
      <c r="G174" s="265" t="s">
        <v>772</v>
      </c>
      <c r="H174" s="265" t="s">
        <v>30</v>
      </c>
      <c r="I174" s="281">
        <v>100</v>
      </c>
      <c r="J174" s="282">
        <v>1599</v>
      </c>
      <c r="K174" s="283">
        <v>4670027203720</v>
      </c>
      <c r="L174" s="284">
        <v>540</v>
      </c>
      <c r="M174" s="265" t="s">
        <v>773</v>
      </c>
      <c r="N174" s="265" t="s">
        <v>774</v>
      </c>
      <c r="O174" s="284" t="s">
        <v>775</v>
      </c>
      <c r="P174" s="280" t="s">
        <v>42</v>
      </c>
      <c r="Q174" s="298">
        <v>14670027202072</v>
      </c>
      <c r="R174" s="280">
        <v>20</v>
      </c>
      <c r="S174" s="299" t="s">
        <v>408</v>
      </c>
      <c r="T174" s="296">
        <v>0.71</v>
      </c>
      <c r="U174" s="47"/>
      <c r="V174" s="297">
        <f>L174/1000*U174</f>
        <v>0</v>
      </c>
      <c r="W174" s="48">
        <f t="shared" ref="W174:W193" si="204">L174/1000*U174</f>
        <v>0</v>
      </c>
      <c r="X174" s="47">
        <f t="shared" si="198"/>
        <v>1040</v>
      </c>
      <c r="Y174" s="47">
        <f t="shared" si="199"/>
        <v>0</v>
      </c>
      <c r="Z174" s="47">
        <f t="shared" si="200"/>
        <v>880</v>
      </c>
      <c r="AA174" s="47">
        <f t="shared" si="201"/>
        <v>0</v>
      </c>
      <c r="AB174" s="47">
        <f t="shared" si="181"/>
        <v>800</v>
      </c>
      <c r="AC174" s="47">
        <f t="shared" si="202"/>
        <v>0</v>
      </c>
      <c r="AD174" s="47">
        <f t="shared" si="203"/>
        <v>800</v>
      </c>
    </row>
    <row r="175" spans="1:30" s="50" customFormat="1" ht="150.75" customHeight="1">
      <c r="A175" s="16">
        <v>185</v>
      </c>
      <c r="B175" s="17" t="s">
        <v>776</v>
      </c>
      <c r="C175" s="72" t="s">
        <v>777</v>
      </c>
      <c r="D175" s="72"/>
      <c r="E175" s="266" t="s">
        <v>778</v>
      </c>
      <c r="F175" s="267" t="s">
        <v>779</v>
      </c>
      <c r="G175" s="265" t="s">
        <v>780</v>
      </c>
      <c r="H175" s="265" t="s">
        <v>145</v>
      </c>
      <c r="I175" s="281">
        <v>300</v>
      </c>
      <c r="J175" s="285">
        <v>1699</v>
      </c>
      <c r="K175" s="286">
        <v>4670027203706</v>
      </c>
      <c r="L175" s="265">
        <v>660</v>
      </c>
      <c r="M175" s="265" t="s">
        <v>781</v>
      </c>
      <c r="N175" s="265" t="s">
        <v>766</v>
      </c>
      <c r="O175" s="265" t="s">
        <v>782</v>
      </c>
      <c r="P175" s="280" t="s">
        <v>42</v>
      </c>
      <c r="Q175" s="300"/>
      <c r="R175" s="294">
        <v>18</v>
      </c>
      <c r="S175" s="295" t="s">
        <v>767</v>
      </c>
      <c r="T175" s="301">
        <v>0.7</v>
      </c>
      <c r="U175" s="268"/>
      <c r="V175" s="268"/>
      <c r="W175" s="110">
        <f t="shared" si="204"/>
        <v>0</v>
      </c>
      <c r="X175" s="47">
        <f t="shared" si="198"/>
        <v>1105</v>
      </c>
      <c r="Y175" s="47">
        <f t="shared" si="199"/>
        <v>0</v>
      </c>
      <c r="Z175" s="47">
        <f t="shared" si="200"/>
        <v>935</v>
      </c>
      <c r="AA175" s="47">
        <f t="shared" si="201"/>
        <v>0</v>
      </c>
      <c r="AB175" s="47">
        <f t="shared" si="181"/>
        <v>850</v>
      </c>
      <c r="AC175" s="47">
        <f t="shared" si="202"/>
        <v>0</v>
      </c>
      <c r="AD175" s="47">
        <f t="shared" si="203"/>
        <v>850</v>
      </c>
    </row>
    <row r="176" spans="1:30" s="50" customFormat="1" ht="192" customHeight="1">
      <c r="A176" s="16">
        <v>186</v>
      </c>
      <c r="B176" s="17" t="s">
        <v>783</v>
      </c>
      <c r="C176" s="72" t="s">
        <v>784</v>
      </c>
      <c r="D176" s="268"/>
      <c r="E176" s="266" t="s">
        <v>785</v>
      </c>
      <c r="F176" s="264" t="s">
        <v>786</v>
      </c>
      <c r="G176" s="265" t="s">
        <v>787</v>
      </c>
      <c r="H176" s="265" t="s">
        <v>145</v>
      </c>
      <c r="I176" s="281">
        <v>180</v>
      </c>
      <c r="J176" s="285">
        <v>1999</v>
      </c>
      <c r="K176" s="284">
        <v>4670027203560</v>
      </c>
      <c r="L176" s="265">
        <v>504</v>
      </c>
      <c r="M176" s="265" t="s">
        <v>781</v>
      </c>
      <c r="N176" s="265" t="s">
        <v>766</v>
      </c>
      <c r="O176" s="265" t="s">
        <v>788</v>
      </c>
      <c r="P176" s="280" t="s">
        <v>42</v>
      </c>
      <c r="Q176" s="300"/>
      <c r="R176" s="294">
        <v>18</v>
      </c>
      <c r="S176" s="295" t="s">
        <v>767</v>
      </c>
      <c r="T176" s="301">
        <v>0.7</v>
      </c>
      <c r="U176" s="268"/>
      <c r="V176" s="268"/>
      <c r="W176" s="110">
        <f t="shared" si="204"/>
        <v>0</v>
      </c>
      <c r="X176" s="47">
        <f t="shared" si="198"/>
        <v>1300</v>
      </c>
      <c r="Y176" s="47">
        <f t="shared" si="199"/>
        <v>0</v>
      </c>
      <c r="Z176" s="47">
        <f t="shared" si="200"/>
        <v>1100</v>
      </c>
      <c r="AA176" s="47">
        <f t="shared" si="201"/>
        <v>0</v>
      </c>
      <c r="AB176" s="47">
        <f t="shared" si="181"/>
        <v>1000</v>
      </c>
      <c r="AC176" s="47">
        <f t="shared" si="202"/>
        <v>0</v>
      </c>
      <c r="AD176" s="47">
        <f t="shared" si="203"/>
        <v>1000</v>
      </c>
    </row>
    <row r="177" spans="1:32" s="50" customFormat="1" ht="192" customHeight="1">
      <c r="A177" s="16">
        <v>187</v>
      </c>
      <c r="B177" s="17" t="s">
        <v>789</v>
      </c>
      <c r="C177" s="269" t="s">
        <v>790</v>
      </c>
      <c r="D177" s="268"/>
      <c r="E177" s="229" t="s">
        <v>791</v>
      </c>
      <c r="F177" s="270" t="s">
        <v>792</v>
      </c>
      <c r="G177" s="265" t="s">
        <v>793</v>
      </c>
      <c r="H177" s="265" t="s">
        <v>145</v>
      </c>
      <c r="I177" s="281">
        <v>120</v>
      </c>
      <c r="J177" s="285">
        <v>1899</v>
      </c>
      <c r="K177" s="284">
        <v>4670027203867</v>
      </c>
      <c r="L177" s="265">
        <v>613</v>
      </c>
      <c r="M177" s="265" t="s">
        <v>773</v>
      </c>
      <c r="N177" s="265" t="s">
        <v>774</v>
      </c>
      <c r="O177" s="265" t="s">
        <v>794</v>
      </c>
      <c r="P177" s="280" t="s">
        <v>42</v>
      </c>
      <c r="Q177" s="300"/>
      <c r="R177" s="294">
        <v>20</v>
      </c>
      <c r="S177" s="295" t="s">
        <v>408</v>
      </c>
      <c r="T177" s="301">
        <v>0.7</v>
      </c>
      <c r="U177" s="268"/>
      <c r="V177" s="268"/>
      <c r="W177" s="110">
        <f t="shared" si="204"/>
        <v>0</v>
      </c>
      <c r="X177" s="47">
        <f t="shared" si="198"/>
        <v>1235</v>
      </c>
      <c r="Y177" s="47">
        <f t="shared" si="199"/>
        <v>0</v>
      </c>
      <c r="Z177" s="47">
        <f t="shared" si="200"/>
        <v>1045</v>
      </c>
      <c r="AA177" s="47">
        <f t="shared" si="201"/>
        <v>0</v>
      </c>
      <c r="AB177" s="47">
        <f t="shared" si="181"/>
        <v>950</v>
      </c>
      <c r="AC177" s="47">
        <f t="shared" si="202"/>
        <v>0</v>
      </c>
      <c r="AD177" s="47">
        <f t="shared" si="203"/>
        <v>950</v>
      </c>
    </row>
    <row r="178" spans="1:32" ht="163.5" customHeight="1">
      <c r="A178" s="16">
        <v>188</v>
      </c>
      <c r="B178" s="17" t="s">
        <v>795</v>
      </c>
      <c r="C178" s="269" t="s">
        <v>796</v>
      </c>
      <c r="D178" s="268"/>
      <c r="E178" s="229" t="s">
        <v>797</v>
      </c>
      <c r="F178" s="270" t="s">
        <v>798</v>
      </c>
      <c r="G178" s="265" t="s">
        <v>799</v>
      </c>
      <c r="H178" s="265" t="s">
        <v>145</v>
      </c>
      <c r="I178" s="281">
        <v>200</v>
      </c>
      <c r="J178" s="285">
        <v>2199</v>
      </c>
      <c r="K178" s="284">
        <v>4670027203850</v>
      </c>
      <c r="L178" s="265">
        <v>676</v>
      </c>
      <c r="M178" s="265" t="s">
        <v>773</v>
      </c>
      <c r="N178" s="265" t="s">
        <v>774</v>
      </c>
      <c r="O178" s="265" t="s">
        <v>800</v>
      </c>
      <c r="P178" s="280" t="s">
        <v>42</v>
      </c>
      <c r="Q178" s="300"/>
      <c r="R178" s="294">
        <v>20</v>
      </c>
      <c r="S178" s="295" t="s">
        <v>408</v>
      </c>
      <c r="T178" s="301">
        <v>0.7</v>
      </c>
      <c r="U178" s="268"/>
      <c r="V178" s="268"/>
      <c r="W178" s="110">
        <f t="shared" si="204"/>
        <v>0</v>
      </c>
      <c r="X178" s="47">
        <f t="shared" si="198"/>
        <v>1430</v>
      </c>
      <c r="Y178" s="47">
        <f t="shared" si="199"/>
        <v>0</v>
      </c>
      <c r="Z178" s="47">
        <f t="shared" si="200"/>
        <v>1210</v>
      </c>
      <c r="AA178" s="47">
        <f t="shared" si="201"/>
        <v>0</v>
      </c>
      <c r="AB178" s="47">
        <f t="shared" si="181"/>
        <v>1100</v>
      </c>
      <c r="AC178" s="47">
        <f t="shared" si="202"/>
        <v>0</v>
      </c>
      <c r="AD178" s="47">
        <f t="shared" si="203"/>
        <v>1100</v>
      </c>
      <c r="AF178" s="50"/>
    </row>
    <row r="179" spans="1:32" ht="163.5" customHeight="1">
      <c r="A179" s="16">
        <v>189</v>
      </c>
      <c r="B179" s="17" t="s">
        <v>801</v>
      </c>
      <c r="C179" s="269" t="s">
        <v>802</v>
      </c>
      <c r="D179" s="268"/>
      <c r="E179" s="229" t="s">
        <v>803</v>
      </c>
      <c r="F179" s="270" t="s">
        <v>804</v>
      </c>
      <c r="G179" s="265" t="s">
        <v>805</v>
      </c>
      <c r="H179" s="265" t="s">
        <v>145</v>
      </c>
      <c r="I179" s="281">
        <v>300</v>
      </c>
      <c r="J179" s="285">
        <v>1899</v>
      </c>
      <c r="K179" s="284">
        <v>4670027203874</v>
      </c>
      <c r="L179" s="265">
        <v>709</v>
      </c>
      <c r="M179" s="265" t="s">
        <v>773</v>
      </c>
      <c r="N179" s="265" t="s">
        <v>774</v>
      </c>
      <c r="O179" s="265" t="s">
        <v>806</v>
      </c>
      <c r="P179" s="280" t="s">
        <v>42</v>
      </c>
      <c r="Q179" s="300"/>
      <c r="R179" s="294">
        <v>20</v>
      </c>
      <c r="S179" s="295" t="s">
        <v>408</v>
      </c>
      <c r="T179" s="301">
        <v>0.7</v>
      </c>
      <c r="U179" s="268"/>
      <c r="V179" s="268"/>
      <c r="W179" s="110">
        <f t="shared" si="204"/>
        <v>0</v>
      </c>
      <c r="X179" s="47">
        <f t="shared" si="198"/>
        <v>1235</v>
      </c>
      <c r="Y179" s="47">
        <f t="shared" si="199"/>
        <v>0</v>
      </c>
      <c r="Z179" s="47">
        <f t="shared" si="200"/>
        <v>1045</v>
      </c>
      <c r="AA179" s="47">
        <f t="shared" si="201"/>
        <v>0</v>
      </c>
      <c r="AB179" s="47">
        <f t="shared" si="181"/>
        <v>950</v>
      </c>
      <c r="AC179" s="47">
        <f t="shared" si="202"/>
        <v>0</v>
      </c>
      <c r="AD179" s="47">
        <f t="shared" si="203"/>
        <v>950</v>
      </c>
    </row>
    <row r="180" spans="1:32" ht="163.5" customHeight="1">
      <c r="A180" s="16">
        <v>190</v>
      </c>
      <c r="B180" s="17" t="s">
        <v>807</v>
      </c>
      <c r="C180" s="269" t="s">
        <v>808</v>
      </c>
      <c r="D180" s="268"/>
      <c r="E180" s="229" t="s">
        <v>809</v>
      </c>
      <c r="F180" s="270" t="s">
        <v>810</v>
      </c>
      <c r="G180" s="265" t="s">
        <v>811</v>
      </c>
      <c r="H180" s="265" t="s">
        <v>145</v>
      </c>
      <c r="I180" s="281">
        <v>200</v>
      </c>
      <c r="J180" s="285">
        <v>1899</v>
      </c>
      <c r="K180" s="284">
        <v>4670027203829</v>
      </c>
      <c r="L180" s="265">
        <v>651</v>
      </c>
      <c r="M180" s="265" t="s">
        <v>773</v>
      </c>
      <c r="N180" s="265" t="s">
        <v>774</v>
      </c>
      <c r="O180" s="265" t="s">
        <v>812</v>
      </c>
      <c r="P180" s="280" t="s">
        <v>42</v>
      </c>
      <c r="Q180" s="300"/>
      <c r="R180" s="294">
        <v>20</v>
      </c>
      <c r="S180" s="295" t="s">
        <v>408</v>
      </c>
      <c r="T180" s="301">
        <v>0.7</v>
      </c>
      <c r="U180" s="268"/>
      <c r="V180" s="268"/>
      <c r="W180" s="110">
        <f t="shared" si="204"/>
        <v>0</v>
      </c>
      <c r="X180" s="47">
        <f t="shared" si="198"/>
        <v>1235</v>
      </c>
      <c r="Y180" s="47">
        <f t="shared" si="199"/>
        <v>0</v>
      </c>
      <c r="Z180" s="47">
        <f t="shared" si="200"/>
        <v>1045</v>
      </c>
      <c r="AA180" s="47">
        <f t="shared" si="201"/>
        <v>0</v>
      </c>
      <c r="AB180" s="47">
        <f t="shared" si="181"/>
        <v>950</v>
      </c>
      <c r="AC180" s="47">
        <f t="shared" si="202"/>
        <v>0</v>
      </c>
      <c r="AD180" s="47">
        <f t="shared" si="203"/>
        <v>950</v>
      </c>
    </row>
    <row r="181" spans="1:32" ht="222.95" customHeight="1">
      <c r="A181" s="16">
        <v>191</v>
      </c>
      <c r="B181" s="17" t="s">
        <v>813</v>
      </c>
      <c r="C181" s="269" t="s">
        <v>814</v>
      </c>
      <c r="D181" s="268"/>
      <c r="E181" s="229" t="s">
        <v>815</v>
      </c>
      <c r="F181" s="270" t="s">
        <v>816</v>
      </c>
      <c r="G181" s="265" t="s">
        <v>817</v>
      </c>
      <c r="H181" s="265" t="s">
        <v>145</v>
      </c>
      <c r="I181" s="281">
        <v>300</v>
      </c>
      <c r="J181" s="285">
        <v>2499</v>
      </c>
      <c r="K181" s="284">
        <v>4670027204093</v>
      </c>
      <c r="L181" s="265">
        <v>664</v>
      </c>
      <c r="M181" s="265" t="s">
        <v>781</v>
      </c>
      <c r="N181" s="265" t="s">
        <v>766</v>
      </c>
      <c r="O181" s="265" t="s">
        <v>818</v>
      </c>
      <c r="P181" s="280" t="s">
        <v>42</v>
      </c>
      <c r="Q181" s="300"/>
      <c r="R181" s="294">
        <v>18</v>
      </c>
      <c r="S181" s="295" t="s">
        <v>767</v>
      </c>
      <c r="T181" s="301">
        <v>0.7</v>
      </c>
      <c r="U181" s="268"/>
      <c r="V181" s="268"/>
      <c r="W181" s="110">
        <f t="shared" si="204"/>
        <v>0</v>
      </c>
      <c r="X181" s="47">
        <f t="shared" si="198"/>
        <v>1625</v>
      </c>
      <c r="Y181" s="47">
        <f t="shared" si="199"/>
        <v>0</v>
      </c>
      <c r="Z181" s="47">
        <f t="shared" si="200"/>
        <v>1375</v>
      </c>
      <c r="AA181" s="47">
        <f t="shared" si="201"/>
        <v>0</v>
      </c>
      <c r="AB181" s="47">
        <f t="shared" si="181"/>
        <v>1250</v>
      </c>
      <c r="AC181" s="47">
        <f t="shared" si="202"/>
        <v>0</v>
      </c>
      <c r="AD181" s="47">
        <f t="shared" si="203"/>
        <v>1250</v>
      </c>
    </row>
    <row r="182" spans="1:32" ht="222.95" customHeight="1">
      <c r="A182" s="16">
        <v>192</v>
      </c>
      <c r="B182" s="17" t="s">
        <v>813</v>
      </c>
      <c r="C182" s="269" t="s">
        <v>819</v>
      </c>
      <c r="D182" s="268"/>
      <c r="E182" s="229" t="s">
        <v>820</v>
      </c>
      <c r="F182" s="270" t="s">
        <v>821</v>
      </c>
      <c r="G182" s="265" t="s">
        <v>822</v>
      </c>
      <c r="H182" s="265" t="s">
        <v>145</v>
      </c>
      <c r="I182" s="281">
        <v>165</v>
      </c>
      <c r="J182" s="285">
        <v>2299</v>
      </c>
      <c r="K182" s="284">
        <v>4670027204086</v>
      </c>
      <c r="L182" s="265">
        <v>660</v>
      </c>
      <c r="M182" s="265" t="s">
        <v>781</v>
      </c>
      <c r="N182" s="265" t="s">
        <v>766</v>
      </c>
      <c r="O182" s="265" t="s">
        <v>823</v>
      </c>
      <c r="P182" s="280" t="s">
        <v>42</v>
      </c>
      <c r="Q182" s="300"/>
      <c r="R182" s="294">
        <v>18</v>
      </c>
      <c r="S182" s="295" t="s">
        <v>767</v>
      </c>
      <c r="T182" s="301">
        <v>0.7</v>
      </c>
      <c r="U182" s="268"/>
      <c r="V182" s="268"/>
      <c r="W182" s="110">
        <f t="shared" si="204"/>
        <v>0</v>
      </c>
      <c r="X182" s="47">
        <f t="shared" si="198"/>
        <v>1495</v>
      </c>
      <c r="Y182" s="47">
        <f t="shared" si="199"/>
        <v>0</v>
      </c>
      <c r="Z182" s="47">
        <f t="shared" si="200"/>
        <v>1265</v>
      </c>
      <c r="AA182" s="47">
        <f t="shared" si="201"/>
        <v>0</v>
      </c>
      <c r="AB182" s="47">
        <f t="shared" si="181"/>
        <v>1150</v>
      </c>
      <c r="AC182" s="47">
        <f t="shared" si="202"/>
        <v>0</v>
      </c>
      <c r="AD182" s="47">
        <f t="shared" si="203"/>
        <v>1150</v>
      </c>
    </row>
    <row r="183" spans="1:32" ht="222.95" customHeight="1">
      <c r="A183" s="16">
        <v>193</v>
      </c>
      <c r="B183" s="17" t="s">
        <v>813</v>
      </c>
      <c r="C183" s="269" t="s">
        <v>824</v>
      </c>
      <c r="D183" s="268"/>
      <c r="E183" s="229" t="s">
        <v>825</v>
      </c>
      <c r="F183" s="270" t="s">
        <v>826</v>
      </c>
      <c r="G183" s="265" t="s">
        <v>827</v>
      </c>
      <c r="H183" s="265" t="s">
        <v>145</v>
      </c>
      <c r="I183" s="281">
        <v>200</v>
      </c>
      <c r="J183" s="285">
        <v>2199</v>
      </c>
      <c r="K183" s="284">
        <v>4670027204079</v>
      </c>
      <c r="L183" s="265">
        <v>659</v>
      </c>
      <c r="M183" s="265" t="s">
        <v>773</v>
      </c>
      <c r="N183" s="265" t="s">
        <v>774</v>
      </c>
      <c r="O183" s="265" t="s">
        <v>828</v>
      </c>
      <c r="P183" s="280" t="s">
        <v>42</v>
      </c>
      <c r="Q183" s="300"/>
      <c r="R183" s="294">
        <v>18</v>
      </c>
      <c r="S183" s="295" t="s">
        <v>767</v>
      </c>
      <c r="T183" s="301">
        <v>0.7</v>
      </c>
      <c r="U183" s="268"/>
      <c r="V183" s="268"/>
      <c r="W183" s="110">
        <f t="shared" si="204"/>
        <v>0</v>
      </c>
      <c r="X183" s="47">
        <f t="shared" si="198"/>
        <v>1430</v>
      </c>
      <c r="Y183" s="47">
        <f t="shared" si="199"/>
        <v>0</v>
      </c>
      <c r="Z183" s="47">
        <f t="shared" si="200"/>
        <v>1210</v>
      </c>
      <c r="AA183" s="47">
        <f t="shared" si="201"/>
        <v>0</v>
      </c>
      <c r="AB183" s="47">
        <f t="shared" si="181"/>
        <v>1100</v>
      </c>
      <c r="AC183" s="47">
        <f t="shared" si="202"/>
        <v>0</v>
      </c>
      <c r="AD183" s="47">
        <f t="shared" si="203"/>
        <v>1100</v>
      </c>
    </row>
    <row r="184" spans="1:32" s="319" customFormat="1" ht="222.95" customHeight="1">
      <c r="A184" s="302">
        <v>210</v>
      </c>
      <c r="B184" s="303" t="s">
        <v>813</v>
      </c>
      <c r="C184" s="304" t="s">
        <v>1055</v>
      </c>
      <c r="D184" s="305"/>
      <c r="E184" s="399" t="s">
        <v>1056</v>
      </c>
      <c r="F184" s="307" t="s">
        <v>1057</v>
      </c>
      <c r="G184" s="308" t="s">
        <v>827</v>
      </c>
      <c r="H184" s="308" t="s">
        <v>145</v>
      </c>
      <c r="I184" s="309">
        <v>200</v>
      </c>
      <c r="J184" s="310">
        <v>2599</v>
      </c>
      <c r="K184" s="311">
        <v>4670027204352</v>
      </c>
      <c r="L184" s="308">
        <v>659</v>
      </c>
      <c r="M184" s="308" t="s">
        <v>773</v>
      </c>
      <c r="N184" s="308" t="s">
        <v>774</v>
      </c>
      <c r="O184" s="308" t="s">
        <v>1058</v>
      </c>
      <c r="P184" s="312" t="s">
        <v>42</v>
      </c>
      <c r="Q184" s="313"/>
      <c r="R184" s="314">
        <v>18</v>
      </c>
      <c r="S184" s="315" t="s">
        <v>408</v>
      </c>
      <c r="T184" s="316">
        <v>0.7</v>
      </c>
      <c r="U184" s="305"/>
      <c r="V184" s="305"/>
      <c r="W184" s="317">
        <f t="shared" si="204"/>
        <v>0</v>
      </c>
      <c r="X184" s="318">
        <f t="shared" si="198"/>
        <v>1690</v>
      </c>
      <c r="Y184" s="318">
        <f t="shared" si="199"/>
        <v>0</v>
      </c>
      <c r="Z184" s="318">
        <f t="shared" ref="Z184:Z193" si="205">ROUNDUP(J184*(1-40%),0)</f>
        <v>1560</v>
      </c>
      <c r="AA184" s="318">
        <f t="shared" si="201"/>
        <v>0</v>
      </c>
      <c r="AB184" s="318">
        <f t="shared" ref="AB184:AB193" si="206">ROUNDUP(J184*(1-45%),0)</f>
        <v>1430</v>
      </c>
      <c r="AC184" s="318">
        <f t="shared" si="202"/>
        <v>0</v>
      </c>
      <c r="AD184" s="318">
        <f t="shared" si="203"/>
        <v>1300</v>
      </c>
    </row>
    <row r="185" spans="1:32" s="319" customFormat="1" ht="222.95" customHeight="1">
      <c r="A185" s="302">
        <v>211</v>
      </c>
      <c r="B185" s="303" t="s">
        <v>813</v>
      </c>
      <c r="C185" s="304" t="s">
        <v>1059</v>
      </c>
      <c r="D185" s="305"/>
      <c r="E185" s="229" t="s">
        <v>1060</v>
      </c>
      <c r="F185" s="307" t="s">
        <v>1061</v>
      </c>
      <c r="G185" s="308" t="s">
        <v>1062</v>
      </c>
      <c r="H185" s="308" t="s">
        <v>145</v>
      </c>
      <c r="I185" s="309">
        <v>300</v>
      </c>
      <c r="J185" s="310">
        <v>2899</v>
      </c>
      <c r="K185" s="311">
        <v>4670027204659</v>
      </c>
      <c r="L185" s="308">
        <v>660</v>
      </c>
      <c r="M185" s="308" t="s">
        <v>773</v>
      </c>
      <c r="N185" s="308" t="s">
        <v>766</v>
      </c>
      <c r="O185" s="308" t="s">
        <v>1063</v>
      </c>
      <c r="P185" s="312" t="s">
        <v>42</v>
      </c>
      <c r="Q185" s="313"/>
      <c r="R185" s="314">
        <v>18</v>
      </c>
      <c r="S185" s="315" t="s">
        <v>767</v>
      </c>
      <c r="T185" s="316">
        <v>0.7</v>
      </c>
      <c r="U185" s="305"/>
      <c r="V185" s="305"/>
      <c r="W185" s="317">
        <f t="shared" si="204"/>
        <v>0</v>
      </c>
      <c r="X185" s="318">
        <f t="shared" si="198"/>
        <v>1885</v>
      </c>
      <c r="Y185" s="318">
        <f t="shared" si="199"/>
        <v>0</v>
      </c>
      <c r="Z185" s="318">
        <f t="shared" si="205"/>
        <v>1740</v>
      </c>
      <c r="AA185" s="318">
        <f t="shared" si="201"/>
        <v>0</v>
      </c>
      <c r="AB185" s="318">
        <f t="shared" si="206"/>
        <v>1595</v>
      </c>
      <c r="AC185" s="318">
        <f t="shared" si="202"/>
        <v>0</v>
      </c>
      <c r="AD185" s="318">
        <f t="shared" si="203"/>
        <v>1450</v>
      </c>
    </row>
    <row r="186" spans="1:32" s="319" customFormat="1" ht="222.95" customHeight="1">
      <c r="A186" s="302">
        <v>212</v>
      </c>
      <c r="B186" s="303" t="s">
        <v>813</v>
      </c>
      <c r="C186" s="304" t="s">
        <v>1117</v>
      </c>
      <c r="D186" s="305"/>
      <c r="E186" s="306" t="s">
        <v>1064</v>
      </c>
      <c r="F186" s="307" t="s">
        <v>1065</v>
      </c>
      <c r="G186" s="308" t="s">
        <v>1066</v>
      </c>
      <c r="H186" s="308" t="s">
        <v>145</v>
      </c>
      <c r="I186" s="309">
        <v>200</v>
      </c>
      <c r="J186" s="310">
        <v>2399</v>
      </c>
      <c r="K186" s="311">
        <v>4670027205328</v>
      </c>
      <c r="L186" s="308">
        <v>660</v>
      </c>
      <c r="M186" s="308" t="s">
        <v>773</v>
      </c>
      <c r="N186" s="308" t="s">
        <v>766</v>
      </c>
      <c r="O186" s="308" t="s">
        <v>1067</v>
      </c>
      <c r="P186" s="312" t="s">
        <v>42</v>
      </c>
      <c r="Q186" s="313"/>
      <c r="R186" s="314">
        <v>18</v>
      </c>
      <c r="S186" s="315" t="s">
        <v>767</v>
      </c>
      <c r="T186" s="316">
        <v>0.7</v>
      </c>
      <c r="U186" s="305"/>
      <c r="V186" s="305"/>
      <c r="W186" s="317">
        <f t="shared" si="204"/>
        <v>0</v>
      </c>
      <c r="X186" s="318">
        <f t="shared" si="198"/>
        <v>1560</v>
      </c>
      <c r="Y186" s="318">
        <f t="shared" si="199"/>
        <v>0</v>
      </c>
      <c r="Z186" s="318">
        <f t="shared" si="205"/>
        <v>1440</v>
      </c>
      <c r="AA186" s="318">
        <f t="shared" si="201"/>
        <v>0</v>
      </c>
      <c r="AB186" s="318">
        <f t="shared" si="206"/>
        <v>1320</v>
      </c>
      <c r="AC186" s="318">
        <f t="shared" si="202"/>
        <v>0</v>
      </c>
      <c r="AD186" s="318">
        <f t="shared" si="203"/>
        <v>1200</v>
      </c>
    </row>
    <row r="187" spans="1:32" s="319" customFormat="1" ht="222.95" customHeight="1">
      <c r="A187" s="302">
        <v>213</v>
      </c>
      <c r="B187" s="303" t="s">
        <v>813</v>
      </c>
      <c r="C187" s="304" t="s">
        <v>1118</v>
      </c>
      <c r="D187" s="305"/>
      <c r="E187" s="306" t="s">
        <v>1068</v>
      </c>
      <c r="F187" s="307" t="s">
        <v>1129</v>
      </c>
      <c r="G187" s="308" t="s">
        <v>1069</v>
      </c>
      <c r="H187" s="308" t="s">
        <v>145</v>
      </c>
      <c r="I187" s="309">
        <v>145</v>
      </c>
      <c r="J187" s="310">
        <v>2799</v>
      </c>
      <c r="K187" s="311">
        <v>4670027205496</v>
      </c>
      <c r="L187" s="308">
        <v>660</v>
      </c>
      <c r="M187" s="308" t="s">
        <v>773</v>
      </c>
      <c r="N187" s="308" t="s">
        <v>766</v>
      </c>
      <c r="O187" s="308" t="s">
        <v>1070</v>
      </c>
      <c r="P187" s="312" t="s">
        <v>42</v>
      </c>
      <c r="Q187" s="313"/>
      <c r="R187" s="314">
        <v>18</v>
      </c>
      <c r="S187" s="315" t="s">
        <v>767</v>
      </c>
      <c r="T187" s="316">
        <v>0.7</v>
      </c>
      <c r="U187" s="305"/>
      <c r="V187" s="305"/>
      <c r="W187" s="317">
        <f t="shared" si="204"/>
        <v>0</v>
      </c>
      <c r="X187" s="318">
        <f t="shared" si="198"/>
        <v>1820</v>
      </c>
      <c r="Y187" s="318">
        <f t="shared" si="199"/>
        <v>0</v>
      </c>
      <c r="Z187" s="318">
        <f t="shared" si="205"/>
        <v>1680</v>
      </c>
      <c r="AA187" s="318">
        <f t="shared" si="201"/>
        <v>0</v>
      </c>
      <c r="AB187" s="318">
        <f t="shared" si="206"/>
        <v>1540</v>
      </c>
      <c r="AC187" s="318">
        <f t="shared" si="202"/>
        <v>0</v>
      </c>
      <c r="AD187" s="318">
        <f t="shared" si="203"/>
        <v>1400</v>
      </c>
    </row>
    <row r="188" spans="1:32" s="319" customFormat="1" ht="222.95" customHeight="1">
      <c r="A188" s="302">
        <v>214</v>
      </c>
      <c r="B188" s="303" t="s">
        <v>813</v>
      </c>
      <c r="C188" s="304" t="s">
        <v>1119</v>
      </c>
      <c r="D188" s="305"/>
      <c r="E188" s="229" t="s">
        <v>1071</v>
      </c>
      <c r="F188" s="307" t="s">
        <v>1129</v>
      </c>
      <c r="G188" s="308" t="s">
        <v>1072</v>
      </c>
      <c r="H188" s="308" t="s">
        <v>145</v>
      </c>
      <c r="I188" s="309">
        <v>160</v>
      </c>
      <c r="J188" s="310">
        <v>2799</v>
      </c>
      <c r="K188" s="311">
        <v>4670027205564</v>
      </c>
      <c r="L188" s="308">
        <v>660</v>
      </c>
      <c r="M188" s="308" t="s">
        <v>773</v>
      </c>
      <c r="N188" s="308" t="s">
        <v>766</v>
      </c>
      <c r="O188" s="308" t="s">
        <v>1073</v>
      </c>
      <c r="P188" s="312" t="s">
        <v>42</v>
      </c>
      <c r="Q188" s="313"/>
      <c r="R188" s="314">
        <v>18</v>
      </c>
      <c r="S188" s="315" t="s">
        <v>767</v>
      </c>
      <c r="T188" s="316">
        <v>0.7</v>
      </c>
      <c r="U188" s="305"/>
      <c r="V188" s="305"/>
      <c r="W188" s="317">
        <f t="shared" si="204"/>
        <v>0</v>
      </c>
      <c r="X188" s="318">
        <f t="shared" si="198"/>
        <v>1820</v>
      </c>
      <c r="Y188" s="318">
        <f t="shared" si="199"/>
        <v>0</v>
      </c>
      <c r="Z188" s="318">
        <f t="shared" si="205"/>
        <v>1680</v>
      </c>
      <c r="AA188" s="318">
        <f t="shared" si="201"/>
        <v>0</v>
      </c>
      <c r="AB188" s="318">
        <f t="shared" si="206"/>
        <v>1540</v>
      </c>
      <c r="AC188" s="318">
        <f t="shared" si="202"/>
        <v>0</v>
      </c>
      <c r="AD188" s="318">
        <f t="shared" si="203"/>
        <v>1400</v>
      </c>
    </row>
    <row r="189" spans="1:32" s="319" customFormat="1" ht="222.95" customHeight="1">
      <c r="A189" s="302">
        <v>215</v>
      </c>
      <c r="B189" s="303" t="s">
        <v>813</v>
      </c>
      <c r="C189" s="304" t="s">
        <v>1074</v>
      </c>
      <c r="D189" s="305"/>
      <c r="E189" s="306" t="s">
        <v>970</v>
      </c>
      <c r="F189" s="307" t="s">
        <v>1128</v>
      </c>
      <c r="G189" s="308" t="s">
        <v>1075</v>
      </c>
      <c r="H189" s="308" t="s">
        <v>145</v>
      </c>
      <c r="I189" s="309">
        <v>180</v>
      </c>
      <c r="J189" s="310">
        <v>3199</v>
      </c>
      <c r="K189" s="311">
        <v>4670027205304</v>
      </c>
      <c r="L189" s="308">
        <v>660</v>
      </c>
      <c r="M189" s="308" t="s">
        <v>773</v>
      </c>
      <c r="N189" s="308" t="s">
        <v>766</v>
      </c>
      <c r="O189" s="308" t="s">
        <v>1076</v>
      </c>
      <c r="P189" s="312" t="s">
        <v>42</v>
      </c>
      <c r="Q189" s="313"/>
      <c r="R189" s="314">
        <v>18</v>
      </c>
      <c r="S189" s="315" t="s">
        <v>767</v>
      </c>
      <c r="T189" s="316">
        <v>0.7</v>
      </c>
      <c r="U189" s="305"/>
      <c r="V189" s="305"/>
      <c r="W189" s="317">
        <f t="shared" si="204"/>
        <v>0</v>
      </c>
      <c r="X189" s="318">
        <f t="shared" si="198"/>
        <v>2080</v>
      </c>
      <c r="Y189" s="318">
        <f t="shared" si="199"/>
        <v>0</v>
      </c>
      <c r="Z189" s="318">
        <f t="shared" si="205"/>
        <v>1920</v>
      </c>
      <c r="AA189" s="318">
        <f t="shared" si="201"/>
        <v>0</v>
      </c>
      <c r="AB189" s="318">
        <f t="shared" si="206"/>
        <v>1760</v>
      </c>
      <c r="AC189" s="318">
        <f t="shared" si="202"/>
        <v>0</v>
      </c>
      <c r="AD189" s="318">
        <f t="shared" si="203"/>
        <v>1600</v>
      </c>
    </row>
    <row r="190" spans="1:32" s="319" customFormat="1" ht="222.95" customHeight="1">
      <c r="A190" s="302"/>
      <c r="B190" s="303"/>
      <c r="C190" s="426" t="s">
        <v>1125</v>
      </c>
      <c r="D190" s="305"/>
      <c r="E190" s="306"/>
      <c r="F190" s="307" t="s">
        <v>1124</v>
      </c>
      <c r="G190" s="308" t="s">
        <v>1127</v>
      </c>
      <c r="H190" s="308" t="s">
        <v>30</v>
      </c>
      <c r="I190" s="309">
        <v>125</v>
      </c>
      <c r="J190" s="310">
        <v>2599</v>
      </c>
      <c r="K190" s="311"/>
      <c r="L190" s="308">
        <v>660</v>
      </c>
      <c r="M190" s="308" t="s">
        <v>781</v>
      </c>
      <c r="N190" s="308" t="s">
        <v>766</v>
      </c>
      <c r="O190" s="308"/>
      <c r="P190" s="312" t="s">
        <v>42</v>
      </c>
      <c r="Q190" s="313"/>
      <c r="R190" s="314">
        <v>18</v>
      </c>
      <c r="S190" s="315" t="s">
        <v>767</v>
      </c>
      <c r="T190" s="316"/>
      <c r="U190" s="305"/>
      <c r="V190" s="305"/>
      <c r="W190" s="317">
        <f t="shared" si="204"/>
        <v>0</v>
      </c>
      <c r="X190" s="318">
        <f t="shared" si="198"/>
        <v>1690</v>
      </c>
      <c r="Y190" s="318">
        <f t="shared" si="199"/>
        <v>0</v>
      </c>
      <c r="Z190" s="318">
        <f t="shared" si="205"/>
        <v>1560</v>
      </c>
      <c r="AA190" s="318">
        <f t="shared" si="201"/>
        <v>0</v>
      </c>
      <c r="AB190" s="318">
        <f t="shared" si="206"/>
        <v>1430</v>
      </c>
      <c r="AC190" s="318">
        <f t="shared" si="202"/>
        <v>0</v>
      </c>
      <c r="AD190" s="318">
        <f t="shared" si="203"/>
        <v>1300</v>
      </c>
    </row>
    <row r="191" spans="1:32" s="319" customFormat="1" ht="222.95" customHeight="1">
      <c r="A191" s="302"/>
      <c r="B191" s="303"/>
      <c r="C191" s="426" t="s">
        <v>1130</v>
      </c>
      <c r="D191" s="305"/>
      <c r="E191" s="306"/>
      <c r="F191" s="307" t="s">
        <v>1131</v>
      </c>
      <c r="G191" s="308" t="s">
        <v>1132</v>
      </c>
      <c r="H191" s="308" t="s">
        <v>1133</v>
      </c>
      <c r="I191" s="309">
        <v>145</v>
      </c>
      <c r="J191" s="310">
        <v>2599</v>
      </c>
      <c r="K191" s="311"/>
      <c r="L191" s="308">
        <v>660</v>
      </c>
      <c r="M191" s="308" t="s">
        <v>781</v>
      </c>
      <c r="N191" s="308" t="s">
        <v>766</v>
      </c>
      <c r="O191" s="308"/>
      <c r="P191" s="312" t="s">
        <v>42</v>
      </c>
      <c r="Q191" s="313"/>
      <c r="R191" s="314">
        <v>18</v>
      </c>
      <c r="S191" s="315" t="s">
        <v>767</v>
      </c>
      <c r="T191" s="316"/>
      <c r="U191" s="305"/>
      <c r="V191" s="305"/>
      <c r="W191" s="317">
        <f t="shared" si="204"/>
        <v>0</v>
      </c>
      <c r="X191" s="318">
        <f t="shared" si="198"/>
        <v>1690</v>
      </c>
      <c r="Y191" s="318">
        <f t="shared" si="199"/>
        <v>0</v>
      </c>
      <c r="Z191" s="318">
        <f t="shared" si="205"/>
        <v>1560</v>
      </c>
      <c r="AA191" s="318">
        <f t="shared" si="201"/>
        <v>0</v>
      </c>
      <c r="AB191" s="318">
        <f t="shared" si="206"/>
        <v>1430</v>
      </c>
      <c r="AC191" s="318">
        <f t="shared" si="202"/>
        <v>0</v>
      </c>
      <c r="AD191" s="318">
        <f t="shared" si="203"/>
        <v>1300</v>
      </c>
    </row>
    <row r="192" spans="1:32" s="319" customFormat="1" ht="222.95" customHeight="1">
      <c r="A192" s="302"/>
      <c r="B192" s="303"/>
      <c r="C192" s="427" t="s">
        <v>1134</v>
      </c>
      <c r="D192" s="305"/>
      <c r="E192" s="306"/>
      <c r="F192" s="407" t="s">
        <v>1135</v>
      </c>
      <c r="G192" s="308"/>
      <c r="H192" s="308"/>
      <c r="I192" s="309"/>
      <c r="J192" s="310">
        <v>1190</v>
      </c>
      <c r="K192" s="311"/>
      <c r="L192" s="308">
        <v>660</v>
      </c>
      <c r="M192" s="308" t="s">
        <v>781</v>
      </c>
      <c r="N192" s="308" t="s">
        <v>766</v>
      </c>
      <c r="O192" s="308"/>
      <c r="P192" s="312" t="s">
        <v>42</v>
      </c>
      <c r="Q192" s="313"/>
      <c r="R192" s="314">
        <v>18</v>
      </c>
      <c r="S192" s="315" t="s">
        <v>767</v>
      </c>
      <c r="T192" s="316"/>
      <c r="U192" s="305"/>
      <c r="V192" s="305"/>
      <c r="W192" s="317">
        <f t="shared" si="204"/>
        <v>0</v>
      </c>
      <c r="X192" s="318">
        <f t="shared" si="198"/>
        <v>774</v>
      </c>
      <c r="Y192" s="318">
        <f t="shared" si="199"/>
        <v>0</v>
      </c>
      <c r="Z192" s="318">
        <f t="shared" si="205"/>
        <v>714</v>
      </c>
      <c r="AA192" s="318">
        <f t="shared" si="201"/>
        <v>0</v>
      </c>
      <c r="AB192" s="318">
        <f t="shared" si="206"/>
        <v>655</v>
      </c>
      <c r="AC192" s="318">
        <f t="shared" si="202"/>
        <v>0</v>
      </c>
      <c r="AD192" s="318">
        <f t="shared" si="203"/>
        <v>595</v>
      </c>
    </row>
    <row r="193" spans="1:30" s="319" customFormat="1" ht="222.95" customHeight="1">
      <c r="A193" s="302"/>
      <c r="B193" s="303"/>
      <c r="C193" s="429" t="s">
        <v>1136</v>
      </c>
      <c r="D193" s="305"/>
      <c r="E193" s="306"/>
      <c r="F193" s="407" t="s">
        <v>1137</v>
      </c>
      <c r="G193" s="308" t="s">
        <v>1138</v>
      </c>
      <c r="H193" s="308" t="s">
        <v>1133</v>
      </c>
      <c r="I193" s="309">
        <v>120</v>
      </c>
      <c r="J193" s="310">
        <v>2599</v>
      </c>
      <c r="K193" s="311"/>
      <c r="L193" s="308">
        <v>660</v>
      </c>
      <c r="M193" s="308" t="s">
        <v>781</v>
      </c>
      <c r="N193" s="308" t="s">
        <v>766</v>
      </c>
      <c r="O193" s="308"/>
      <c r="P193" s="312" t="s">
        <v>42</v>
      </c>
      <c r="Q193" s="313"/>
      <c r="R193" s="314">
        <v>18</v>
      </c>
      <c r="S193" s="315" t="s">
        <v>767</v>
      </c>
      <c r="T193" s="316"/>
      <c r="U193" s="305"/>
      <c r="V193" s="305"/>
      <c r="W193" s="317">
        <f t="shared" si="204"/>
        <v>0</v>
      </c>
      <c r="X193" s="318">
        <f t="shared" si="198"/>
        <v>1690</v>
      </c>
      <c r="Y193" s="318">
        <f t="shared" si="199"/>
        <v>0</v>
      </c>
      <c r="Z193" s="318">
        <f t="shared" si="205"/>
        <v>1560</v>
      </c>
      <c r="AA193" s="318">
        <f t="shared" si="201"/>
        <v>0</v>
      </c>
      <c r="AB193" s="318">
        <f t="shared" si="206"/>
        <v>1430</v>
      </c>
      <c r="AC193" s="318">
        <f t="shared" si="202"/>
        <v>0</v>
      </c>
      <c r="AD193" s="318">
        <f t="shared" si="203"/>
        <v>1300</v>
      </c>
    </row>
    <row r="194" spans="1:30" s="319" customFormat="1" ht="222.95" customHeight="1">
      <c r="A194" s="302">
        <v>215</v>
      </c>
      <c r="B194" s="303" t="s">
        <v>813</v>
      </c>
      <c r="C194" s="304" t="s">
        <v>1120</v>
      </c>
      <c r="D194" s="305"/>
      <c r="E194" s="306"/>
      <c r="F194" s="307" t="s">
        <v>1126</v>
      </c>
      <c r="G194" s="308" t="s">
        <v>1121</v>
      </c>
      <c r="H194" s="308" t="s">
        <v>30</v>
      </c>
      <c r="I194" s="309">
        <v>100</v>
      </c>
      <c r="J194" s="310">
        <v>2200</v>
      </c>
      <c r="K194" s="311"/>
      <c r="L194" s="308">
        <v>660</v>
      </c>
      <c r="M194" s="308" t="s">
        <v>781</v>
      </c>
      <c r="N194" s="308" t="s">
        <v>766</v>
      </c>
      <c r="O194" s="308"/>
      <c r="P194" s="312" t="s">
        <v>42</v>
      </c>
      <c r="Q194" s="313"/>
      <c r="R194" s="314">
        <v>18</v>
      </c>
      <c r="S194" s="315" t="s">
        <v>767</v>
      </c>
      <c r="T194" s="316">
        <v>0.7</v>
      </c>
      <c r="U194" s="305"/>
      <c r="V194" s="305"/>
      <c r="W194" s="317">
        <f t="shared" ref="W194" si="207">L194/1000*U194</f>
        <v>0</v>
      </c>
      <c r="X194" s="318">
        <f t="shared" ref="X194" si="208">ROUNDUP(J194*(1-35%),0)</f>
        <v>1430</v>
      </c>
      <c r="Y194" s="318">
        <f t="shared" ref="Y194" si="209">$U194*Z194</f>
        <v>0</v>
      </c>
      <c r="Z194" s="318">
        <f t="shared" ref="Z194" si="210">ROUNDUP(J194*(1-40%),0)</f>
        <v>1320</v>
      </c>
      <c r="AA194" s="318">
        <f t="shared" ref="AA194" si="211">$U194*AB194</f>
        <v>0</v>
      </c>
      <c r="AB194" s="318">
        <f t="shared" ref="AB194" si="212">ROUNDUP(J194*(1-45%),0)</f>
        <v>1210</v>
      </c>
      <c r="AC194" s="318">
        <f t="shared" ref="AC194" si="213">$U194*AD194</f>
        <v>0</v>
      </c>
      <c r="AD194" s="318">
        <f t="shared" ref="AD194" si="214">ROUNDUP(J194*(1-50%),0)</f>
        <v>1100</v>
      </c>
    </row>
    <row r="195" spans="1:30" ht="163.5" customHeight="1">
      <c r="A195" s="271"/>
      <c r="B195" s="272"/>
      <c r="C195" s="273" t="s">
        <v>829</v>
      </c>
      <c r="D195" s="274"/>
      <c r="E195" s="274">
        <v>3</v>
      </c>
      <c r="F195" s="275"/>
      <c r="G195" s="275"/>
      <c r="H195" s="275"/>
      <c r="I195" s="275"/>
      <c r="J195" s="275"/>
      <c r="K195" s="275"/>
      <c r="L195" s="275"/>
      <c r="M195" s="275"/>
      <c r="N195" s="275"/>
      <c r="O195" s="275"/>
      <c r="P195" s="275"/>
      <c r="Q195" s="275"/>
      <c r="R195" s="275"/>
      <c r="S195" s="275"/>
      <c r="U195" s="274"/>
      <c r="V195" s="275"/>
      <c r="W195" s="275"/>
      <c r="X195" s="275"/>
      <c r="Y195" s="275"/>
      <c r="Z195" s="47"/>
      <c r="AA195" s="275"/>
      <c r="AB195" s="47"/>
      <c r="AC195" s="275"/>
      <c r="AD195" s="275"/>
    </row>
    <row r="196" spans="1:30" ht="150.75" customHeight="1">
      <c r="A196" s="128">
        <v>196</v>
      </c>
      <c r="B196" s="128" t="s">
        <v>832</v>
      </c>
      <c r="C196" s="153" t="s">
        <v>833</v>
      </c>
      <c r="D196" s="56"/>
      <c r="E196" s="19" t="s">
        <v>834</v>
      </c>
      <c r="F196" s="153" t="s">
        <v>830</v>
      </c>
      <c r="G196" s="128" t="s">
        <v>835</v>
      </c>
      <c r="H196" s="21" t="s">
        <v>30</v>
      </c>
      <c r="I196" s="128" t="s">
        <v>831</v>
      </c>
      <c r="J196" s="195">
        <v>1355</v>
      </c>
      <c r="K196" s="287">
        <v>4670027202709</v>
      </c>
      <c r="L196" s="128">
        <v>387</v>
      </c>
      <c r="M196" s="128" t="s">
        <v>836</v>
      </c>
      <c r="N196" s="21" t="s">
        <v>406</v>
      </c>
      <c r="O196" s="128" t="s">
        <v>837</v>
      </c>
      <c r="P196" s="45" t="s">
        <v>42</v>
      </c>
      <c r="Q196" s="45"/>
      <c r="R196" s="45">
        <v>17</v>
      </c>
      <c r="S196" s="215"/>
      <c r="U196" s="47"/>
      <c r="V196" s="47">
        <f t="shared" ref="V196:V200" si="215">$U196*X196</f>
        <v>0</v>
      </c>
      <c r="W196" s="48">
        <f t="shared" ref="W196:W200" si="216">L196/1000*U196</f>
        <v>0</v>
      </c>
      <c r="X196" s="47">
        <f t="shared" ref="X196:X200" si="217">ROUNDUP(J196*(1-35%),0)</f>
        <v>881</v>
      </c>
      <c r="Y196" s="47">
        <f t="shared" ref="Y196:Y200" si="218">$U196*Z196</f>
        <v>0</v>
      </c>
      <c r="Z196" s="47">
        <f t="shared" si="200"/>
        <v>746</v>
      </c>
      <c r="AA196" s="47">
        <f t="shared" ref="AA196:AA200" si="219">$U196*AB196</f>
        <v>0</v>
      </c>
      <c r="AB196" s="47">
        <f t="shared" si="181"/>
        <v>678</v>
      </c>
      <c r="AC196" s="47">
        <f t="shared" ref="AC196:AC200" si="220">$U196*AD196</f>
        <v>0</v>
      </c>
      <c r="AD196" s="47">
        <f t="shared" ref="AD196:AD200" si="221">ROUNDUP(J196*(1-50%),0)</f>
        <v>678</v>
      </c>
    </row>
    <row r="197" spans="1:30" ht="192" customHeight="1">
      <c r="A197" s="128">
        <v>197</v>
      </c>
      <c r="B197" s="128" t="s">
        <v>838</v>
      </c>
      <c r="C197" s="153" t="s">
        <v>838</v>
      </c>
      <c r="D197" s="56"/>
      <c r="E197" s="19" t="s">
        <v>834</v>
      </c>
      <c r="F197" s="153" t="s">
        <v>830</v>
      </c>
      <c r="G197" s="128" t="s">
        <v>839</v>
      </c>
      <c r="H197" s="21" t="s">
        <v>30</v>
      </c>
      <c r="I197" s="128" t="s">
        <v>831</v>
      </c>
      <c r="J197" s="195">
        <v>1155</v>
      </c>
      <c r="K197" s="287">
        <v>4670027202990</v>
      </c>
      <c r="L197" s="128">
        <v>338</v>
      </c>
      <c r="M197" s="128" t="s">
        <v>840</v>
      </c>
      <c r="N197" s="21" t="s">
        <v>406</v>
      </c>
      <c r="O197" s="128" t="s">
        <v>841</v>
      </c>
      <c r="P197" s="45" t="s">
        <v>33</v>
      </c>
      <c r="Q197" s="45"/>
      <c r="R197" s="45">
        <v>28</v>
      </c>
      <c r="S197" s="215"/>
      <c r="U197" s="47"/>
      <c r="V197" s="47">
        <f t="shared" si="215"/>
        <v>0</v>
      </c>
      <c r="W197" s="48">
        <f t="shared" si="216"/>
        <v>0</v>
      </c>
      <c r="X197" s="47">
        <f t="shared" si="217"/>
        <v>751</v>
      </c>
      <c r="Y197" s="47">
        <f t="shared" si="218"/>
        <v>0</v>
      </c>
      <c r="Z197" s="47">
        <f t="shared" si="200"/>
        <v>636</v>
      </c>
      <c r="AA197" s="47">
        <f t="shared" si="219"/>
        <v>0</v>
      </c>
      <c r="AB197" s="47">
        <f t="shared" si="181"/>
        <v>578</v>
      </c>
      <c r="AC197" s="47">
        <f t="shared" si="220"/>
        <v>0</v>
      </c>
      <c r="AD197" s="47">
        <f t="shared" si="221"/>
        <v>578</v>
      </c>
    </row>
    <row r="198" spans="1:30" ht="132.94999999999999" customHeight="1">
      <c r="A198" s="128">
        <v>198</v>
      </c>
      <c r="B198" s="128" t="s">
        <v>842</v>
      </c>
      <c r="C198" s="21" t="s">
        <v>843</v>
      </c>
      <c r="D198" s="21"/>
      <c r="E198" s="60" t="s">
        <v>834</v>
      </c>
      <c r="F198" s="276" t="s">
        <v>844</v>
      </c>
      <c r="G198" s="21" t="s">
        <v>831</v>
      </c>
      <c r="H198" s="21" t="s">
        <v>30</v>
      </c>
      <c r="I198" s="21" t="s">
        <v>831</v>
      </c>
      <c r="J198" s="288">
        <v>1255</v>
      </c>
      <c r="K198" s="289">
        <v>4670027202389</v>
      </c>
      <c r="L198" s="128">
        <v>690</v>
      </c>
      <c r="M198" s="276" t="s">
        <v>845</v>
      </c>
      <c r="N198" s="21" t="s">
        <v>846</v>
      </c>
      <c r="O198" s="21" t="s">
        <v>847</v>
      </c>
      <c r="P198" s="45" t="s">
        <v>33</v>
      </c>
      <c r="Q198" s="45"/>
      <c r="R198" s="56">
        <v>28</v>
      </c>
      <c r="S198" s="215"/>
      <c r="U198" s="47"/>
      <c r="V198" s="47">
        <f t="shared" si="215"/>
        <v>0</v>
      </c>
      <c r="W198" s="48">
        <f t="shared" si="216"/>
        <v>0</v>
      </c>
      <c r="X198" s="47">
        <f t="shared" si="217"/>
        <v>816</v>
      </c>
      <c r="Y198" s="47">
        <f t="shared" si="218"/>
        <v>0</v>
      </c>
      <c r="Z198" s="47">
        <f t="shared" si="200"/>
        <v>691</v>
      </c>
      <c r="AA198" s="47">
        <f t="shared" si="219"/>
        <v>0</v>
      </c>
      <c r="AB198" s="47">
        <f t="shared" si="181"/>
        <v>628</v>
      </c>
      <c r="AC198" s="47">
        <f t="shared" si="220"/>
        <v>0</v>
      </c>
      <c r="AD198" s="47">
        <f t="shared" si="221"/>
        <v>628</v>
      </c>
    </row>
    <row r="199" spans="1:30" ht="132.94999999999999" customHeight="1">
      <c r="A199" s="320">
        <v>198</v>
      </c>
      <c r="B199" s="320" t="s">
        <v>842</v>
      </c>
      <c r="C199" s="397" t="s">
        <v>1077</v>
      </c>
      <c r="D199" s="21"/>
      <c r="E199" s="60"/>
      <c r="F199" s="400" t="s">
        <v>1078</v>
      </c>
      <c r="G199" s="21" t="s">
        <v>831</v>
      </c>
      <c r="H199" s="21" t="s">
        <v>30</v>
      </c>
      <c r="I199" s="21" t="s">
        <v>831</v>
      </c>
      <c r="J199" s="288">
        <v>1999</v>
      </c>
      <c r="K199" s="289">
        <v>4670027202389</v>
      </c>
      <c r="L199" s="320">
        <v>690</v>
      </c>
      <c r="M199" s="276" t="s">
        <v>845</v>
      </c>
      <c r="N199" s="21"/>
      <c r="O199" s="21" t="s">
        <v>847</v>
      </c>
      <c r="P199" s="45"/>
      <c r="Q199" s="45"/>
      <c r="R199" s="56">
        <v>28</v>
      </c>
      <c r="S199" s="215"/>
      <c r="U199" s="47"/>
      <c r="V199" s="47">
        <f t="shared" si="215"/>
        <v>0</v>
      </c>
      <c r="W199" s="48">
        <f t="shared" si="216"/>
        <v>0</v>
      </c>
      <c r="X199" s="47">
        <f t="shared" si="217"/>
        <v>1300</v>
      </c>
      <c r="Y199" s="47">
        <f t="shared" si="218"/>
        <v>0</v>
      </c>
      <c r="Z199" s="47">
        <f t="shared" ref="Z199" si="222">ROUNDUP(J199*(1-45%),0)</f>
        <v>1100</v>
      </c>
      <c r="AA199" s="47">
        <f t="shared" si="219"/>
        <v>0</v>
      </c>
      <c r="AB199" s="47">
        <f t="shared" ref="AB199" si="223">ROUNDUP(J199*(1-50%),0)</f>
        <v>1000</v>
      </c>
      <c r="AC199" s="47">
        <f t="shared" si="220"/>
        <v>0</v>
      </c>
      <c r="AD199" s="47">
        <f t="shared" si="221"/>
        <v>1000</v>
      </c>
    </row>
    <row r="200" spans="1:30" ht="132.94999999999999" customHeight="1">
      <c r="A200" s="320">
        <v>198</v>
      </c>
      <c r="B200" s="320" t="s">
        <v>842</v>
      </c>
      <c r="C200" s="401" t="s">
        <v>1079</v>
      </c>
      <c r="D200" s="21"/>
      <c r="E200" s="60"/>
      <c r="F200" s="402" t="s">
        <v>1080</v>
      </c>
      <c r="G200" s="21" t="s">
        <v>831</v>
      </c>
      <c r="H200" s="21" t="s">
        <v>30</v>
      </c>
      <c r="I200" s="21" t="s">
        <v>831</v>
      </c>
      <c r="J200" s="288">
        <v>169</v>
      </c>
      <c r="K200" s="289">
        <v>4670027202389</v>
      </c>
      <c r="L200" s="320">
        <v>690</v>
      </c>
      <c r="M200" s="276" t="s">
        <v>845</v>
      </c>
      <c r="N200" s="403" t="s">
        <v>1082</v>
      </c>
      <c r="O200" s="21" t="s">
        <v>847</v>
      </c>
      <c r="P200" s="403" t="s">
        <v>1081</v>
      </c>
      <c r="Q200" s="45"/>
      <c r="R200" s="56">
        <v>28</v>
      </c>
      <c r="S200" s="215"/>
      <c r="U200" s="47"/>
      <c r="V200" s="47">
        <f t="shared" si="215"/>
        <v>0</v>
      </c>
      <c r="W200" s="48">
        <f t="shared" si="216"/>
        <v>0</v>
      </c>
      <c r="X200" s="47">
        <f t="shared" si="217"/>
        <v>110</v>
      </c>
      <c r="Y200" s="47">
        <f t="shared" si="218"/>
        <v>0</v>
      </c>
      <c r="Z200" s="47">
        <f t="shared" ref="Z200" si="224">ROUNDUP(J200*(1-45%),0)</f>
        <v>93</v>
      </c>
      <c r="AA200" s="47">
        <f t="shared" si="219"/>
        <v>0</v>
      </c>
      <c r="AB200" s="47">
        <f t="shared" ref="AB200" si="225">ROUNDUP(J200*(1-50%),0)</f>
        <v>85</v>
      </c>
      <c r="AC200" s="47">
        <f t="shared" si="220"/>
        <v>0</v>
      </c>
      <c r="AD200" s="47">
        <f t="shared" si="221"/>
        <v>85</v>
      </c>
    </row>
    <row r="201" spans="1:30" ht="15.75" customHeight="1">
      <c r="A201" s="6"/>
      <c r="B201" s="7"/>
      <c r="C201" s="7"/>
      <c r="D201" s="7"/>
      <c r="E201" s="7"/>
      <c r="F201" s="277"/>
      <c r="G201" s="7"/>
      <c r="H201" s="7"/>
      <c r="I201" s="7"/>
      <c r="J201" s="290"/>
      <c r="K201" s="22"/>
      <c r="L201" s="22"/>
      <c r="M201" s="22"/>
      <c r="N201" s="22"/>
      <c r="O201" s="22"/>
      <c r="Q201" s="36"/>
    </row>
    <row r="202" spans="1:30" ht="15.75" customHeight="1">
      <c r="A202" s="6"/>
      <c r="B202" s="7"/>
      <c r="C202" s="7"/>
      <c r="D202" s="7"/>
      <c r="E202" s="7"/>
      <c r="F202" s="277"/>
      <c r="G202" s="7"/>
      <c r="H202" s="7"/>
      <c r="I202" s="7"/>
      <c r="J202" s="290"/>
      <c r="K202" s="22"/>
      <c r="L202" s="22"/>
      <c r="M202" s="22"/>
      <c r="N202" s="22"/>
      <c r="O202" s="22"/>
      <c r="Q202" s="36"/>
    </row>
    <row r="203" spans="1:30" ht="15.75" customHeight="1">
      <c r="Q203" s="36"/>
    </row>
    <row r="204" spans="1:30" ht="15.75" customHeight="1"/>
    <row r="205" spans="1:30" ht="15.75" customHeight="1"/>
    <row r="206" spans="1:30" ht="15.75" customHeight="1"/>
    <row r="207" spans="1:30" ht="15.75" customHeight="1"/>
    <row r="208" spans="1:30"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sheetData>
  <mergeCells count="21">
    <mergeCell ref="A98:C98"/>
    <mergeCell ref="I98:J98"/>
    <mergeCell ref="A168:C168"/>
    <mergeCell ref="A173:C173"/>
    <mergeCell ref="F169:F172"/>
    <mergeCell ref="I102:J102"/>
    <mergeCell ref="A110:C110"/>
    <mergeCell ref="A117:C117"/>
    <mergeCell ref="A153:C153"/>
    <mergeCell ref="A156:C156"/>
    <mergeCell ref="A77:C77"/>
    <mergeCell ref="I77:J77"/>
    <mergeCell ref="A81:C81"/>
    <mergeCell ref="I81:J81"/>
    <mergeCell ref="A86:C86"/>
    <mergeCell ref="I86:J86"/>
    <mergeCell ref="A1:J1"/>
    <mergeCell ref="A4:J4"/>
    <mergeCell ref="K4:S4"/>
    <mergeCell ref="A60:R60"/>
    <mergeCell ref="A73:J73"/>
  </mergeCells>
  <hyperlinks>
    <hyperlink ref="E7" r:id="rId1"/>
    <hyperlink ref="E8" r:id="rId2"/>
    <hyperlink ref="E9" r:id="rId3"/>
    <hyperlink ref="E11" r:id="rId4"/>
    <hyperlink ref="E12" r:id="rId5" tooltip="https://disk.yandex.ru/d/UyJVZOfjmVw3zw"/>
    <hyperlink ref="E13" r:id="rId6"/>
    <hyperlink ref="E17" r:id="rId7"/>
    <hyperlink ref="E18" r:id="rId8"/>
    <hyperlink ref="E19" r:id="rId9"/>
    <hyperlink ref="E22" r:id="rId10"/>
    <hyperlink ref="E29" r:id="rId11"/>
    <hyperlink ref="E30" r:id="rId12"/>
    <hyperlink ref="E31" r:id="rId13"/>
    <hyperlink ref="E32" r:id="rId14"/>
    <hyperlink ref="E33" r:id="rId15"/>
    <hyperlink ref="E34" r:id="rId16"/>
    <hyperlink ref="E35" r:id="rId17"/>
    <hyperlink ref="E37" r:id="rId18"/>
    <hyperlink ref="E38" r:id="rId19"/>
    <hyperlink ref="E39" r:id="rId20"/>
    <hyperlink ref="E40" r:id="rId21"/>
    <hyperlink ref="E47" r:id="rId22"/>
    <hyperlink ref="E48" r:id="rId23"/>
    <hyperlink ref="E49" r:id="rId24"/>
    <hyperlink ref="E50" r:id="rId25"/>
    <hyperlink ref="E53" r:id="rId26"/>
    <hyperlink ref="E54" r:id="rId27"/>
    <hyperlink ref="E55" r:id="rId28" tooltip="https://disk.yandex.ru/d/ln4VIY6QNZKmgA"/>
    <hyperlink ref="E61" r:id="rId29"/>
    <hyperlink ref="E62" r:id="rId30"/>
    <hyperlink ref="E67" r:id="rId31"/>
    <hyperlink ref="E68" r:id="rId32"/>
    <hyperlink ref="E69" r:id="rId33"/>
    <hyperlink ref="E70" r:id="rId34"/>
    <hyperlink ref="E71" r:id="rId35"/>
    <hyperlink ref="E72" r:id="rId36"/>
    <hyperlink ref="E103" r:id="rId37"/>
    <hyperlink ref="E104" r:id="rId38"/>
    <hyperlink ref="E105" r:id="rId39" tooltip="https://disk.yandex.ru/d/VnNyAgXWFfPQbQ"/>
    <hyperlink ref="E107" r:id="rId40"/>
    <hyperlink ref="E108" r:id="rId41"/>
    <hyperlink ref="E109" r:id="rId42"/>
    <hyperlink ref="E111" r:id="rId43"/>
    <hyperlink ref="E112" r:id="rId44"/>
    <hyperlink ref="E118" r:id="rId45"/>
    <hyperlink ref="E119" r:id="rId46"/>
    <hyperlink ref="E121" r:id="rId47"/>
    <hyperlink ref="E122" r:id="rId48"/>
    <hyperlink ref="E123" r:id="rId49"/>
    <hyperlink ref="E124" r:id="rId50"/>
    <hyperlink ref="E125" r:id="rId51"/>
    <hyperlink ref="E126" r:id="rId52"/>
    <hyperlink ref="E127" r:id="rId53"/>
    <hyperlink ref="E128" r:id="rId54"/>
    <hyperlink ref="E129" r:id="rId55"/>
    <hyperlink ref="E134" r:id="rId56"/>
    <hyperlink ref="E135" r:id="rId57"/>
    <hyperlink ref="E136" r:id="rId58"/>
    <hyperlink ref="E137" r:id="rId59"/>
    <hyperlink ref="E138" r:id="rId60"/>
    <hyperlink ref="E139" r:id="rId61"/>
    <hyperlink ref="E140" r:id="rId62"/>
    <hyperlink ref="E141" r:id="rId63"/>
    <hyperlink ref="E142" r:id="rId64"/>
    <hyperlink ref="E143" r:id="rId65"/>
    <hyperlink ref="E144" r:id="rId66"/>
    <hyperlink ref="E145" r:id="rId67"/>
    <hyperlink ref="E146" r:id="rId68"/>
    <hyperlink ref="E147" r:id="rId69"/>
    <hyperlink ref="E198" r:id="rId70"/>
    <hyperlink ref="E41" r:id="rId71"/>
    <hyperlink ref="E148" r:id="rId72"/>
    <hyperlink ref="E169" r:id="rId73"/>
    <hyperlink ref="E74" r:id="rId74"/>
    <hyperlink ref="E197" r:id="rId75"/>
    <hyperlink ref="E196" r:id="rId76"/>
    <hyperlink ref="E175" r:id="rId77"/>
    <hyperlink ref="E174" r:id="rId78"/>
    <hyperlink ref="E63" r:id="rId79"/>
    <hyperlink ref="E75" r:id="rId80"/>
    <hyperlink ref="E76" r:id="rId81"/>
    <hyperlink ref="E170" r:id="rId82"/>
    <hyperlink ref="E176" r:id="rId83"/>
    <hyperlink ref="E177" r:id="rId84"/>
    <hyperlink ref="E179" r:id="rId85"/>
    <hyperlink ref="E178" r:id="rId86"/>
    <hyperlink ref="E180" r:id="rId87" tooltip="https://disk.yandex.ru/d/KryDlOC7DYCY-g"/>
    <hyperlink ref="E58" r:id="rId88"/>
    <hyperlink ref="E113" r:id="rId89"/>
    <hyperlink ref="E114" r:id="rId90"/>
    <hyperlink ref="E115" r:id="rId91"/>
    <hyperlink ref="E130" r:id="rId92"/>
    <hyperlink ref="E51" r:id="rId93"/>
    <hyperlink ref="E116" r:id="rId94"/>
    <hyperlink ref="E20" r:id="rId95"/>
    <hyperlink ref="E42" r:id="rId96"/>
    <hyperlink ref="E59" r:id="rId97"/>
    <hyperlink ref="E43" r:id="rId98"/>
    <hyperlink ref="E56" r:id="rId99"/>
    <hyperlink ref="E57" r:id="rId100"/>
    <hyperlink ref="E150" r:id="rId101"/>
    <hyperlink ref="E181" r:id="rId102"/>
    <hyperlink ref="E182" r:id="rId103"/>
    <hyperlink ref="E64" r:id="rId104"/>
    <hyperlink ref="E65" r:id="rId105"/>
    <hyperlink ref="E183" r:id="rId106"/>
    <hyperlink ref="E87" r:id="rId107"/>
    <hyperlink ref="E88" r:id="rId108"/>
    <hyperlink ref="E157" r:id="rId109"/>
    <hyperlink ref="E158" r:id="rId110"/>
    <hyperlink ref="E159" r:id="rId111"/>
    <hyperlink ref="E89" r:id="rId112"/>
    <hyperlink ref="E151" r:id="rId113"/>
    <hyperlink ref="E161" r:id="rId114"/>
    <hyperlink ref="E160" r:id="rId115"/>
    <hyperlink ref="E78" r:id="rId116"/>
    <hyperlink ref="E82" r:id="rId117"/>
    <hyperlink ref="E23" r:id="rId118"/>
    <hyperlink ref="E24" r:id="rId119"/>
    <hyperlink ref="E25" r:id="rId120"/>
    <hyperlink ref="E27" r:id="rId121"/>
    <hyperlink ref="E26" r:id="rId122"/>
    <hyperlink ref="E83" r:id="rId123"/>
    <hyperlink ref="E85" r:id="rId124"/>
    <hyperlink ref="E84" r:id="rId125"/>
    <hyperlink ref="E90" r:id="rId126"/>
    <hyperlink ref="E91" r:id="rId127"/>
    <hyperlink ref="E92" r:id="rId128"/>
    <hyperlink ref="E131" r:id="rId129"/>
    <hyperlink ref="E162" r:id="rId130"/>
    <hyperlink ref="E163" r:id="rId131"/>
    <hyperlink ref="E164" r:id="rId132"/>
    <hyperlink ref="E165" r:id="rId133"/>
    <hyperlink ref="E166" r:id="rId134"/>
    <hyperlink ref="E184" r:id="rId135" tooltip="https://disk.yandex.ru/d/bMqLztEj9kAzCA"/>
    <hyperlink ref="E185" r:id="rId136"/>
    <hyperlink ref="E186" r:id="rId137"/>
    <hyperlink ref="E187" r:id="rId138"/>
    <hyperlink ref="E189" r:id="rId139"/>
    <hyperlink ref="E14" r:id="rId140"/>
    <hyperlink ref="E15" r:id="rId141"/>
    <hyperlink ref="E171" r:id="rId142"/>
    <hyperlink ref="E172" r:id="rId143"/>
    <hyperlink ref="E79" r:id="rId144"/>
    <hyperlink ref="E99" r:id="rId145"/>
    <hyperlink ref="E155" r:id="rId146"/>
    <hyperlink ref="E154" r:id="rId147"/>
  </hyperlinks>
  <pageMargins left="0.69930555555555596" right="0.69930555555555596" top="0.75" bottom="0.75" header="0" footer="0"/>
  <pageSetup paperSize="9" scale="28" firstPageNumber="4294967295" fitToHeight="0" orientation="landscape" useFirstPageNumber="1" r:id="rId148"/>
  <drawing r:id="rId1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79"/>
  <sheetViews>
    <sheetView showGridLines="0" zoomScale="68" zoomScaleNormal="68" workbookViewId="0">
      <pane ySplit="5" topLeftCell="A6" activePane="bottomLeft" state="frozen"/>
      <selection pane="bottomLeft" activeCell="F12" sqref="F12"/>
    </sheetView>
  </sheetViews>
  <sheetFormatPr defaultColWidth="14.42578125" defaultRowHeight="15" customHeight="1" outlineLevelCol="1"/>
  <cols>
    <col min="1" max="1" width="5.42578125" customWidth="1"/>
    <col min="2" max="2" width="16.85546875" style="1" hidden="1" customWidth="1"/>
    <col min="3" max="3" width="17.28515625" customWidth="1"/>
    <col min="4" max="4" width="18.85546875" customWidth="1"/>
    <col min="5" max="5" width="22.42578125" style="2" customWidth="1"/>
    <col min="6" max="6" width="38.140625" customWidth="1" outlineLevel="1"/>
    <col min="7" max="8" width="11.42578125" customWidth="1" outlineLevel="1"/>
    <col min="9" max="9" width="8.85546875" customWidth="1" outlineLevel="1"/>
    <col min="10" max="10" width="10.28515625" style="3" customWidth="1"/>
    <col min="11" max="11" width="19" customWidth="1" outlineLevel="1"/>
    <col min="12" max="12" width="8.85546875" customWidth="1" outlineLevel="1"/>
    <col min="13" max="13" width="11.7109375" customWidth="1" outlineLevel="1"/>
    <col min="14" max="14" width="14.140625" customWidth="1" outlineLevel="1"/>
    <col min="15" max="15" width="14.28515625" customWidth="1" outlineLevel="1"/>
    <col min="16" max="16" width="12.42578125" customWidth="1" outlineLevel="1"/>
    <col min="17" max="17" width="22.7109375" customWidth="1" outlineLevel="1"/>
    <col min="18" max="19" width="9" customWidth="1" outlineLevel="1"/>
    <col min="20" max="20" width="14.7109375" customWidth="1"/>
    <col min="21" max="21" width="9" customWidth="1"/>
    <col min="22" max="22" width="9" hidden="1" customWidth="1"/>
    <col min="23" max="23" width="11.140625" customWidth="1"/>
    <col min="24" max="24" width="14.28515625" customWidth="1"/>
    <col min="25" max="25" width="0.7109375" customWidth="1"/>
    <col min="26" max="26" width="14.28515625" customWidth="1"/>
    <col min="27" max="27" width="0.85546875" customWidth="1"/>
    <col min="28" max="28" width="16" customWidth="1"/>
    <col min="29" max="29" width="0.85546875" customWidth="1"/>
    <col min="30" max="30" width="14" customWidth="1"/>
    <col min="31" max="42" width="9" customWidth="1"/>
  </cols>
  <sheetData>
    <row r="1" spans="1:42" ht="23.25" customHeight="1">
      <c r="A1" s="433" t="s">
        <v>0</v>
      </c>
      <c r="B1" s="434"/>
      <c r="C1" s="435"/>
      <c r="D1" s="435"/>
      <c r="E1" s="435"/>
      <c r="F1" s="435"/>
      <c r="G1" s="435"/>
      <c r="H1" s="435"/>
      <c r="I1" s="435"/>
      <c r="J1" s="436"/>
      <c r="K1" s="22"/>
      <c r="L1" s="22"/>
      <c r="M1" s="22"/>
      <c r="N1" s="22"/>
      <c r="O1" s="22"/>
      <c r="P1" s="23"/>
      <c r="Q1" s="35"/>
      <c r="R1" s="23"/>
      <c r="S1" s="23"/>
      <c r="T1" s="23"/>
      <c r="U1" s="23"/>
      <c r="V1" s="23"/>
      <c r="W1" s="23"/>
      <c r="X1" s="23"/>
      <c r="Y1" s="23"/>
      <c r="Z1" s="23"/>
      <c r="AA1" s="23"/>
      <c r="AB1" s="23"/>
      <c r="AC1" s="23"/>
      <c r="AD1" s="23"/>
      <c r="AE1" s="23"/>
      <c r="AF1" s="23"/>
      <c r="AG1" s="23"/>
      <c r="AH1" s="23"/>
      <c r="AI1" s="23"/>
      <c r="AJ1" s="23"/>
      <c r="AK1" s="23"/>
      <c r="AL1" s="23"/>
      <c r="AM1" s="23"/>
      <c r="AN1" s="23"/>
      <c r="AO1" s="23"/>
      <c r="AP1" s="23"/>
    </row>
    <row r="2" spans="1:42">
      <c r="A2" s="4"/>
      <c r="B2" s="4"/>
      <c r="C2" s="4"/>
      <c r="D2" s="5"/>
      <c r="E2" s="5"/>
      <c r="F2" s="5"/>
      <c r="G2" s="4"/>
      <c r="H2" s="4"/>
      <c r="I2" s="4"/>
      <c r="J2" s="24"/>
      <c r="K2" s="22"/>
      <c r="L2" s="22"/>
      <c r="M2" s="22"/>
      <c r="N2" s="22"/>
      <c r="O2" s="22"/>
      <c r="P2" s="23"/>
      <c r="Q2" s="35"/>
      <c r="R2" s="23"/>
      <c r="S2" s="23"/>
      <c r="T2" s="23"/>
      <c r="U2" s="23"/>
      <c r="V2" s="23"/>
      <c r="W2" s="23"/>
      <c r="X2" s="23"/>
      <c r="Y2" s="23"/>
      <c r="Z2" s="23"/>
      <c r="AA2" s="23"/>
      <c r="AB2" s="23"/>
      <c r="AC2" s="23"/>
      <c r="AD2" s="23"/>
      <c r="AE2" s="23"/>
      <c r="AF2" s="23"/>
      <c r="AG2" s="23"/>
      <c r="AH2" s="23"/>
      <c r="AI2" s="23"/>
      <c r="AJ2" s="23"/>
      <c r="AK2" s="23"/>
      <c r="AL2" s="23"/>
      <c r="AM2" s="23"/>
      <c r="AN2" s="23"/>
      <c r="AO2" s="23"/>
      <c r="AP2" s="23"/>
    </row>
    <row r="3" spans="1:42" ht="15" hidden="1" customHeight="1">
      <c r="A3" s="6"/>
      <c r="B3" s="7"/>
      <c r="C3" s="8"/>
      <c r="D3" s="9"/>
      <c r="E3" s="9"/>
      <c r="F3" s="8"/>
      <c r="G3" s="8"/>
      <c r="H3" s="8"/>
      <c r="I3" s="8"/>
      <c r="J3" s="25"/>
      <c r="K3" s="8"/>
      <c r="L3" s="8"/>
      <c r="M3" s="8"/>
      <c r="N3" s="8"/>
      <c r="O3" s="8"/>
      <c r="Q3" s="36"/>
    </row>
    <row r="4" spans="1:42" ht="28.5" customHeight="1">
      <c r="A4" s="437" t="s">
        <v>1</v>
      </c>
      <c r="B4" s="438"/>
      <c r="C4" s="435"/>
      <c r="D4" s="435"/>
      <c r="E4" s="435"/>
      <c r="F4" s="435"/>
      <c r="G4" s="435"/>
      <c r="H4" s="435"/>
      <c r="I4" s="435"/>
      <c r="J4" s="435"/>
      <c r="K4" s="439" t="s">
        <v>2</v>
      </c>
      <c r="L4" s="440"/>
      <c r="M4" s="440"/>
      <c r="N4" s="440"/>
      <c r="O4" s="440"/>
      <c r="P4" s="440"/>
      <c r="Q4" s="440"/>
      <c r="R4" s="441"/>
      <c r="S4" s="441"/>
      <c r="U4" s="37">
        <f>SUM(U7:U7)</f>
        <v>0</v>
      </c>
      <c r="V4" s="38"/>
      <c r="W4" s="39">
        <f>SUM(W7:W7)</f>
        <v>0</v>
      </c>
      <c r="X4" s="37">
        <f>SUM(V:V)</f>
        <v>0</v>
      </c>
      <c r="Y4" s="37"/>
      <c r="Z4" s="37">
        <f>SUM(Y:Y)</f>
        <v>0</v>
      </c>
      <c r="AA4" s="37"/>
      <c r="AB4" s="37">
        <f>SUM(AA:AA)</f>
        <v>0</v>
      </c>
      <c r="AC4" s="37"/>
      <c r="AD4" s="37">
        <f>SUM(AC:AC)</f>
        <v>0</v>
      </c>
    </row>
    <row r="5" spans="1:42" ht="67.5" customHeight="1">
      <c r="A5" s="10" t="s">
        <v>3</v>
      </c>
      <c r="B5" s="10" t="s">
        <v>4</v>
      </c>
      <c r="C5" s="10" t="s">
        <v>5</v>
      </c>
      <c r="D5" s="10" t="s">
        <v>6</v>
      </c>
      <c r="E5" s="10" t="s">
        <v>7</v>
      </c>
      <c r="F5" s="10" t="s">
        <v>8</v>
      </c>
      <c r="G5" s="10" t="s">
        <v>9</v>
      </c>
      <c r="H5" s="10" t="s">
        <v>10</v>
      </c>
      <c r="I5" s="26" t="s">
        <v>11</v>
      </c>
      <c r="J5" s="27" t="s">
        <v>12</v>
      </c>
      <c r="K5" s="28" t="s">
        <v>13</v>
      </c>
      <c r="L5" s="10" t="s">
        <v>14</v>
      </c>
      <c r="M5" s="10" t="s">
        <v>15</v>
      </c>
      <c r="N5" s="10" t="s">
        <v>16</v>
      </c>
      <c r="O5" s="10" t="s">
        <v>17</v>
      </c>
      <c r="P5" s="10" t="s">
        <v>18</v>
      </c>
      <c r="Q5" s="40" t="s">
        <v>19</v>
      </c>
      <c r="R5" s="41" t="s">
        <v>20</v>
      </c>
      <c r="S5" s="41" t="s">
        <v>21</v>
      </c>
      <c r="U5" s="42" t="s">
        <v>22</v>
      </c>
      <c r="V5" s="42"/>
      <c r="W5" s="42" t="s">
        <v>23</v>
      </c>
      <c r="X5" s="42" t="s">
        <v>24</v>
      </c>
      <c r="Y5" s="42"/>
      <c r="Z5" s="42" t="s">
        <v>25</v>
      </c>
      <c r="AA5" s="42"/>
      <c r="AB5" s="42" t="s">
        <v>26</v>
      </c>
      <c r="AC5" s="42"/>
      <c r="AD5" s="42" t="s">
        <v>27</v>
      </c>
    </row>
    <row r="6" spans="1:42" ht="85.5" customHeight="1">
      <c r="A6" s="11" t="s">
        <v>848</v>
      </c>
      <c r="B6" s="12"/>
      <c r="C6" s="13"/>
      <c r="D6" s="14"/>
      <c r="E6" s="14"/>
      <c r="F6" s="15"/>
      <c r="G6" s="15"/>
      <c r="H6" s="15"/>
      <c r="I6" s="15"/>
      <c r="J6" s="29"/>
      <c r="K6" s="15"/>
      <c r="L6" s="15"/>
      <c r="M6" s="15"/>
      <c r="N6" s="15"/>
      <c r="O6" s="15"/>
      <c r="P6" s="15"/>
      <c r="Q6" s="43"/>
      <c r="R6" s="43"/>
      <c r="S6" s="43"/>
      <c r="U6" s="43"/>
      <c r="V6" s="43"/>
      <c r="W6" s="43"/>
      <c r="X6" s="43"/>
      <c r="Y6" s="43"/>
      <c r="Z6" s="43"/>
      <c r="AA6" s="43"/>
      <c r="AB6" s="43"/>
      <c r="AC6" s="43"/>
      <c r="AD6" s="43"/>
    </row>
    <row r="7" spans="1:42" ht="81.95" customHeight="1">
      <c r="A7" s="16">
        <v>1</v>
      </c>
      <c r="B7" s="17" t="s">
        <v>29</v>
      </c>
      <c r="C7" s="18" t="s">
        <v>849</v>
      </c>
      <c r="D7" s="17"/>
      <c r="E7" s="19"/>
      <c r="F7" s="419" t="s">
        <v>850</v>
      </c>
      <c r="G7" s="17" t="s">
        <v>851</v>
      </c>
      <c r="H7" s="21" t="s">
        <v>30</v>
      </c>
      <c r="I7" s="30">
        <v>50</v>
      </c>
      <c r="J7" s="31">
        <v>2299</v>
      </c>
      <c r="K7" s="32">
        <v>4670027204857</v>
      </c>
      <c r="L7" s="33">
        <v>150</v>
      </c>
      <c r="M7" s="17" t="s">
        <v>748</v>
      </c>
      <c r="N7" s="17" t="s">
        <v>32</v>
      </c>
      <c r="O7" s="33" t="s">
        <v>852</v>
      </c>
      <c r="P7" s="34" t="s">
        <v>33</v>
      </c>
      <c r="Q7" s="44"/>
      <c r="R7" s="45">
        <v>80</v>
      </c>
      <c r="S7" s="46" t="s">
        <v>56</v>
      </c>
      <c r="U7" s="47"/>
      <c r="V7" s="47">
        <f t="shared" ref="V7:V46" si="0">$U7*X7</f>
        <v>0</v>
      </c>
      <c r="W7" s="48">
        <f t="shared" ref="W7:W46" si="1">L7/1000*U7</f>
        <v>0</v>
      </c>
      <c r="X7" s="47">
        <f t="shared" ref="X7:X46" si="2">ROUNDUP(J7*(1-35%),0)</f>
        <v>1495</v>
      </c>
      <c r="Y7" s="47">
        <f t="shared" ref="Y7:Y46" si="3">$U7*Z7</f>
        <v>0</v>
      </c>
      <c r="Z7" s="47">
        <f t="shared" ref="Z7:Z46" si="4">ROUNDUP(J7*(1-40%),0)</f>
        <v>1380</v>
      </c>
      <c r="AA7" s="47">
        <f t="shared" ref="AA7:AA46" si="5">$U7*AB7</f>
        <v>0</v>
      </c>
      <c r="AB7" s="47">
        <f t="shared" ref="AB7:AB46" si="6">ROUNDUP(J7*(1-45%),0)</f>
        <v>1265</v>
      </c>
      <c r="AC7" s="47">
        <f t="shared" ref="AC7:AC46" si="7">$U7*AD7</f>
        <v>0</v>
      </c>
      <c r="AD7" s="47">
        <f t="shared" ref="AD7:AD46" si="8">ROUNDUP(J7*(1-50%),0)</f>
        <v>1150</v>
      </c>
    </row>
    <row r="8" spans="1:42" ht="81.95" customHeight="1">
      <c r="A8" s="16">
        <v>2</v>
      </c>
      <c r="B8" s="17" t="s">
        <v>29</v>
      </c>
      <c r="C8" s="18" t="s">
        <v>853</v>
      </c>
      <c r="D8" s="17"/>
      <c r="E8" s="19"/>
      <c r="F8" s="20" t="s">
        <v>854</v>
      </c>
      <c r="G8" s="17" t="s">
        <v>851</v>
      </c>
      <c r="H8" s="21" t="s">
        <v>30</v>
      </c>
      <c r="I8" s="30">
        <v>50</v>
      </c>
      <c r="J8" s="31">
        <v>2299</v>
      </c>
      <c r="K8" s="32">
        <v>4670027204796</v>
      </c>
      <c r="L8" s="33">
        <v>150</v>
      </c>
      <c r="M8" s="17" t="s">
        <v>748</v>
      </c>
      <c r="N8" s="17" t="s">
        <v>32</v>
      </c>
      <c r="O8" s="33" t="s">
        <v>855</v>
      </c>
      <c r="P8" s="34" t="s">
        <v>33</v>
      </c>
      <c r="Q8" s="44"/>
      <c r="R8" s="45">
        <v>80</v>
      </c>
      <c r="S8" s="46" t="s">
        <v>56</v>
      </c>
      <c r="U8" s="47"/>
      <c r="V8" s="47">
        <f t="shared" si="0"/>
        <v>0</v>
      </c>
      <c r="W8" s="48">
        <f t="shared" si="1"/>
        <v>0</v>
      </c>
      <c r="X8" s="47">
        <f t="shared" si="2"/>
        <v>1495</v>
      </c>
      <c r="Y8" s="47">
        <f t="shared" si="3"/>
        <v>0</v>
      </c>
      <c r="Z8" s="47">
        <f t="shared" si="4"/>
        <v>1380</v>
      </c>
      <c r="AA8" s="47">
        <f t="shared" si="5"/>
        <v>0</v>
      </c>
      <c r="AB8" s="47">
        <f t="shared" si="6"/>
        <v>1265</v>
      </c>
      <c r="AC8" s="47">
        <f t="shared" si="7"/>
        <v>0</v>
      </c>
      <c r="AD8" s="47">
        <f t="shared" si="8"/>
        <v>1150</v>
      </c>
    </row>
    <row r="9" spans="1:42" ht="81.95" customHeight="1">
      <c r="A9" s="16">
        <v>3</v>
      </c>
      <c r="B9" s="17" t="s">
        <v>29</v>
      </c>
      <c r="C9" s="18" t="s">
        <v>856</v>
      </c>
      <c r="D9" s="17"/>
      <c r="E9" s="19"/>
      <c r="F9" s="20" t="s">
        <v>857</v>
      </c>
      <c r="G9" s="17" t="s">
        <v>851</v>
      </c>
      <c r="H9" s="21" t="s">
        <v>30</v>
      </c>
      <c r="I9" s="30">
        <v>50</v>
      </c>
      <c r="J9" s="31">
        <v>2299</v>
      </c>
      <c r="K9" s="32">
        <v>4670027204604</v>
      </c>
      <c r="L9" s="33">
        <v>150</v>
      </c>
      <c r="M9" s="17" t="s">
        <v>748</v>
      </c>
      <c r="N9" s="17" t="s">
        <v>32</v>
      </c>
      <c r="O9" s="33" t="s">
        <v>858</v>
      </c>
      <c r="P9" s="34" t="s">
        <v>33</v>
      </c>
      <c r="Q9" s="44"/>
      <c r="R9" s="45">
        <v>80</v>
      </c>
      <c r="S9" s="46" t="s">
        <v>56</v>
      </c>
      <c r="U9" s="47"/>
      <c r="V9" s="47">
        <f t="shared" si="0"/>
        <v>0</v>
      </c>
      <c r="W9" s="48">
        <f t="shared" si="1"/>
        <v>0</v>
      </c>
      <c r="X9" s="47">
        <f t="shared" si="2"/>
        <v>1495</v>
      </c>
      <c r="Y9" s="47">
        <f t="shared" si="3"/>
        <v>0</v>
      </c>
      <c r="Z9" s="47">
        <f t="shared" si="4"/>
        <v>1380</v>
      </c>
      <c r="AA9" s="47">
        <f t="shared" si="5"/>
        <v>0</v>
      </c>
      <c r="AB9" s="47">
        <f t="shared" si="6"/>
        <v>1265</v>
      </c>
      <c r="AC9" s="47">
        <f t="shared" si="7"/>
        <v>0</v>
      </c>
      <c r="AD9" s="47">
        <f t="shared" si="8"/>
        <v>1150</v>
      </c>
    </row>
    <row r="10" spans="1:42" ht="81.95" customHeight="1">
      <c r="A10" s="16">
        <v>4</v>
      </c>
      <c r="B10" s="17" t="s">
        <v>29</v>
      </c>
      <c r="C10" s="18" t="s">
        <v>859</v>
      </c>
      <c r="D10" s="17"/>
      <c r="E10" s="19"/>
      <c r="F10" s="20" t="s">
        <v>860</v>
      </c>
      <c r="G10" s="17" t="s">
        <v>851</v>
      </c>
      <c r="H10" s="21" t="s">
        <v>30</v>
      </c>
      <c r="I10" s="30">
        <v>50</v>
      </c>
      <c r="J10" s="31">
        <v>2299</v>
      </c>
      <c r="K10" s="32">
        <v>4670027204734</v>
      </c>
      <c r="L10" s="33">
        <v>150</v>
      </c>
      <c r="M10" s="17" t="s">
        <v>748</v>
      </c>
      <c r="N10" s="17" t="s">
        <v>32</v>
      </c>
      <c r="O10" s="33" t="s">
        <v>861</v>
      </c>
      <c r="P10" s="34" t="s">
        <v>33</v>
      </c>
      <c r="Q10" s="44"/>
      <c r="R10" s="45">
        <v>80</v>
      </c>
      <c r="S10" s="46" t="s">
        <v>56</v>
      </c>
      <c r="U10" s="47"/>
      <c r="V10" s="47">
        <f t="shared" si="0"/>
        <v>0</v>
      </c>
      <c r="W10" s="48">
        <f t="shared" si="1"/>
        <v>0</v>
      </c>
      <c r="X10" s="47">
        <f t="shared" si="2"/>
        <v>1495</v>
      </c>
      <c r="Y10" s="47">
        <f t="shared" si="3"/>
        <v>0</v>
      </c>
      <c r="Z10" s="47">
        <f t="shared" si="4"/>
        <v>1380</v>
      </c>
      <c r="AA10" s="47">
        <f t="shared" si="5"/>
        <v>0</v>
      </c>
      <c r="AB10" s="47">
        <f t="shared" si="6"/>
        <v>1265</v>
      </c>
      <c r="AC10" s="47">
        <f t="shared" si="7"/>
        <v>0</v>
      </c>
      <c r="AD10" s="47">
        <f t="shared" si="8"/>
        <v>1150</v>
      </c>
    </row>
    <row r="11" spans="1:42" ht="81.95" customHeight="1">
      <c r="A11" s="16">
        <v>5</v>
      </c>
      <c r="B11" s="17" t="s">
        <v>29</v>
      </c>
      <c r="C11" s="18" t="s">
        <v>862</v>
      </c>
      <c r="D11" s="17"/>
      <c r="E11" s="19"/>
      <c r="F11" s="20" t="s">
        <v>863</v>
      </c>
      <c r="G11" s="17" t="s">
        <v>851</v>
      </c>
      <c r="H11" s="21" t="s">
        <v>30</v>
      </c>
      <c r="I11" s="30">
        <v>50</v>
      </c>
      <c r="J11" s="31">
        <v>2299</v>
      </c>
      <c r="K11" s="32">
        <v>4670027204772</v>
      </c>
      <c r="L11" s="33">
        <v>150</v>
      </c>
      <c r="M11" s="17" t="s">
        <v>748</v>
      </c>
      <c r="N11" s="17" t="s">
        <v>32</v>
      </c>
      <c r="O11" s="33" t="s">
        <v>864</v>
      </c>
      <c r="P11" s="34" t="s">
        <v>33</v>
      </c>
      <c r="Q11" s="44"/>
      <c r="R11" s="45">
        <v>80</v>
      </c>
      <c r="S11" s="46" t="s">
        <v>56</v>
      </c>
      <c r="U11" s="47"/>
      <c r="V11" s="47">
        <f t="shared" si="0"/>
        <v>0</v>
      </c>
      <c r="W11" s="48">
        <f t="shared" si="1"/>
        <v>0</v>
      </c>
      <c r="X11" s="47">
        <f t="shared" si="2"/>
        <v>1495</v>
      </c>
      <c r="Y11" s="47">
        <f t="shared" si="3"/>
        <v>0</v>
      </c>
      <c r="Z11" s="47">
        <f t="shared" si="4"/>
        <v>1380</v>
      </c>
      <c r="AA11" s="47">
        <f t="shared" si="5"/>
        <v>0</v>
      </c>
      <c r="AB11" s="47">
        <f t="shared" si="6"/>
        <v>1265</v>
      </c>
      <c r="AC11" s="47">
        <f t="shared" si="7"/>
        <v>0</v>
      </c>
      <c r="AD11" s="47">
        <f t="shared" si="8"/>
        <v>1150</v>
      </c>
    </row>
    <row r="12" spans="1:42" ht="81.95" customHeight="1">
      <c r="A12" s="16">
        <v>6</v>
      </c>
      <c r="B12" s="17" t="s">
        <v>29</v>
      </c>
      <c r="C12" s="18" t="s">
        <v>865</v>
      </c>
      <c r="D12" s="17"/>
      <c r="E12" s="19"/>
      <c r="F12" s="20" t="s">
        <v>866</v>
      </c>
      <c r="G12" s="17" t="s">
        <v>851</v>
      </c>
      <c r="H12" s="21" t="s">
        <v>30</v>
      </c>
      <c r="I12" s="30">
        <v>50</v>
      </c>
      <c r="J12" s="31">
        <v>2299</v>
      </c>
      <c r="K12" s="32">
        <v>4670027204413</v>
      </c>
      <c r="L12" s="33">
        <v>150</v>
      </c>
      <c r="M12" s="17" t="s">
        <v>748</v>
      </c>
      <c r="N12" s="17" t="s">
        <v>32</v>
      </c>
      <c r="O12" s="33" t="s">
        <v>867</v>
      </c>
      <c r="P12" s="34" t="s">
        <v>33</v>
      </c>
      <c r="Q12" s="44"/>
      <c r="R12" s="45">
        <v>80</v>
      </c>
      <c r="S12" s="46" t="s">
        <v>56</v>
      </c>
      <c r="U12" s="47"/>
      <c r="V12" s="47">
        <f t="shared" si="0"/>
        <v>0</v>
      </c>
      <c r="W12" s="48">
        <f t="shared" si="1"/>
        <v>0</v>
      </c>
      <c r="X12" s="47">
        <f t="shared" si="2"/>
        <v>1495</v>
      </c>
      <c r="Y12" s="47">
        <f t="shared" si="3"/>
        <v>0</v>
      </c>
      <c r="Z12" s="47">
        <f t="shared" si="4"/>
        <v>1380</v>
      </c>
      <c r="AA12" s="47">
        <f t="shared" si="5"/>
        <v>0</v>
      </c>
      <c r="AB12" s="47">
        <f t="shared" si="6"/>
        <v>1265</v>
      </c>
      <c r="AC12" s="47">
        <f t="shared" si="7"/>
        <v>0</v>
      </c>
      <c r="AD12" s="47">
        <f t="shared" si="8"/>
        <v>1150</v>
      </c>
    </row>
    <row r="13" spans="1:42" ht="81.95" customHeight="1">
      <c r="A13" s="16">
        <v>7</v>
      </c>
      <c r="B13" s="17" t="s">
        <v>29</v>
      </c>
      <c r="C13" s="18" t="s">
        <v>868</v>
      </c>
      <c r="D13" s="17"/>
      <c r="E13" s="19"/>
      <c r="F13" s="20" t="s">
        <v>869</v>
      </c>
      <c r="G13" s="17" t="s">
        <v>851</v>
      </c>
      <c r="H13" s="21" t="s">
        <v>30</v>
      </c>
      <c r="I13" s="30">
        <v>50</v>
      </c>
      <c r="J13" s="31">
        <v>2299</v>
      </c>
      <c r="K13" s="32">
        <v>4670027204475</v>
      </c>
      <c r="L13" s="33">
        <v>150</v>
      </c>
      <c r="M13" s="17" t="s">
        <v>748</v>
      </c>
      <c r="N13" s="17" t="s">
        <v>32</v>
      </c>
      <c r="O13" s="33" t="s">
        <v>870</v>
      </c>
      <c r="P13" s="34" t="s">
        <v>33</v>
      </c>
      <c r="Q13" s="44"/>
      <c r="R13" s="45">
        <v>80</v>
      </c>
      <c r="S13" s="46" t="s">
        <v>56</v>
      </c>
      <c r="U13" s="47"/>
      <c r="V13" s="47">
        <f t="shared" si="0"/>
        <v>0</v>
      </c>
      <c r="W13" s="48">
        <f t="shared" si="1"/>
        <v>0</v>
      </c>
      <c r="X13" s="47">
        <f t="shared" si="2"/>
        <v>1495</v>
      </c>
      <c r="Y13" s="47">
        <f t="shared" si="3"/>
        <v>0</v>
      </c>
      <c r="Z13" s="47">
        <f t="shared" si="4"/>
        <v>1380</v>
      </c>
      <c r="AA13" s="47">
        <f t="shared" si="5"/>
        <v>0</v>
      </c>
      <c r="AB13" s="47">
        <f t="shared" si="6"/>
        <v>1265</v>
      </c>
      <c r="AC13" s="47">
        <f t="shared" si="7"/>
        <v>0</v>
      </c>
      <c r="AD13" s="47">
        <f t="shared" si="8"/>
        <v>1150</v>
      </c>
    </row>
    <row r="14" spans="1:42" ht="81.95" customHeight="1">
      <c r="A14" s="16">
        <v>8</v>
      </c>
      <c r="B14" s="17" t="s">
        <v>29</v>
      </c>
      <c r="C14" s="18" t="s">
        <v>871</v>
      </c>
      <c r="D14" s="17"/>
      <c r="E14" s="19"/>
      <c r="F14" s="20" t="s">
        <v>872</v>
      </c>
      <c r="G14" s="17" t="s">
        <v>851</v>
      </c>
      <c r="H14" s="21" t="s">
        <v>30</v>
      </c>
      <c r="I14" s="30">
        <v>50</v>
      </c>
      <c r="J14" s="31">
        <v>2299</v>
      </c>
      <c r="K14" s="32">
        <v>4670027204550</v>
      </c>
      <c r="L14" s="33">
        <v>150</v>
      </c>
      <c r="M14" s="17" t="s">
        <v>748</v>
      </c>
      <c r="N14" s="17" t="s">
        <v>32</v>
      </c>
      <c r="O14" s="33" t="s">
        <v>873</v>
      </c>
      <c r="P14" s="34" t="s">
        <v>33</v>
      </c>
      <c r="Q14" s="44"/>
      <c r="R14" s="45">
        <v>80</v>
      </c>
      <c r="S14" s="46" t="s">
        <v>56</v>
      </c>
      <c r="U14" s="47"/>
      <c r="V14" s="47">
        <f t="shared" si="0"/>
        <v>0</v>
      </c>
      <c r="W14" s="48">
        <f t="shared" si="1"/>
        <v>0</v>
      </c>
      <c r="X14" s="47">
        <f t="shared" si="2"/>
        <v>1495</v>
      </c>
      <c r="Y14" s="47">
        <f t="shared" si="3"/>
        <v>0</v>
      </c>
      <c r="Z14" s="47">
        <f t="shared" si="4"/>
        <v>1380</v>
      </c>
      <c r="AA14" s="47">
        <f t="shared" si="5"/>
        <v>0</v>
      </c>
      <c r="AB14" s="47">
        <f t="shared" si="6"/>
        <v>1265</v>
      </c>
      <c r="AC14" s="47">
        <f t="shared" si="7"/>
        <v>0</v>
      </c>
      <c r="AD14" s="47">
        <f t="shared" si="8"/>
        <v>1150</v>
      </c>
    </row>
    <row r="15" spans="1:42" ht="81.95" customHeight="1">
      <c r="A15" s="16">
        <v>9</v>
      </c>
      <c r="B15" s="17" t="s">
        <v>29</v>
      </c>
      <c r="C15" s="18" t="s">
        <v>874</v>
      </c>
      <c r="D15" s="17"/>
      <c r="E15" s="19"/>
      <c r="F15" s="20" t="s">
        <v>875</v>
      </c>
      <c r="G15" s="17" t="s">
        <v>851</v>
      </c>
      <c r="H15" s="21" t="s">
        <v>30</v>
      </c>
      <c r="I15" s="30">
        <v>50</v>
      </c>
      <c r="J15" s="31">
        <v>2299</v>
      </c>
      <c r="K15" s="32">
        <v>4670027204383</v>
      </c>
      <c r="L15" s="33">
        <v>150</v>
      </c>
      <c r="M15" s="17" t="s">
        <v>748</v>
      </c>
      <c r="N15" s="17" t="s">
        <v>32</v>
      </c>
      <c r="O15" s="33" t="s">
        <v>876</v>
      </c>
      <c r="P15" s="34" t="s">
        <v>33</v>
      </c>
      <c r="Q15" s="44"/>
      <c r="R15" s="45">
        <v>80</v>
      </c>
      <c r="S15" s="46" t="s">
        <v>56</v>
      </c>
      <c r="U15" s="47"/>
      <c r="V15" s="47">
        <f t="shared" si="0"/>
        <v>0</v>
      </c>
      <c r="W15" s="48">
        <f t="shared" si="1"/>
        <v>0</v>
      </c>
      <c r="X15" s="47">
        <f t="shared" si="2"/>
        <v>1495</v>
      </c>
      <c r="Y15" s="47">
        <f t="shared" si="3"/>
        <v>0</v>
      </c>
      <c r="Z15" s="47">
        <f t="shared" si="4"/>
        <v>1380</v>
      </c>
      <c r="AA15" s="47">
        <f t="shared" si="5"/>
        <v>0</v>
      </c>
      <c r="AB15" s="47">
        <f t="shared" si="6"/>
        <v>1265</v>
      </c>
      <c r="AC15" s="47">
        <f t="shared" si="7"/>
        <v>0</v>
      </c>
      <c r="AD15" s="47">
        <f t="shared" si="8"/>
        <v>1150</v>
      </c>
    </row>
    <row r="16" spans="1:42" ht="81.95" customHeight="1">
      <c r="A16" s="16">
        <v>10</v>
      </c>
      <c r="B16" s="17" t="s">
        <v>29</v>
      </c>
      <c r="C16" s="18" t="s">
        <v>877</v>
      </c>
      <c r="D16" s="17"/>
      <c r="E16" s="19"/>
      <c r="F16" s="20" t="s">
        <v>878</v>
      </c>
      <c r="G16" s="17" t="s">
        <v>851</v>
      </c>
      <c r="H16" s="21" t="s">
        <v>30</v>
      </c>
      <c r="I16" s="30">
        <v>50</v>
      </c>
      <c r="J16" s="31">
        <v>2299</v>
      </c>
      <c r="K16" s="32">
        <v>4670027204789</v>
      </c>
      <c r="L16" s="33">
        <v>150</v>
      </c>
      <c r="M16" s="17" t="s">
        <v>748</v>
      </c>
      <c r="N16" s="17" t="s">
        <v>32</v>
      </c>
      <c r="O16" s="33" t="s">
        <v>879</v>
      </c>
      <c r="P16" s="34" t="s">
        <v>33</v>
      </c>
      <c r="Q16" s="44"/>
      <c r="R16" s="45">
        <v>80</v>
      </c>
      <c r="S16" s="46" t="s">
        <v>56</v>
      </c>
      <c r="U16" s="47"/>
      <c r="V16" s="47">
        <f t="shared" si="0"/>
        <v>0</v>
      </c>
      <c r="W16" s="48">
        <f t="shared" si="1"/>
        <v>0</v>
      </c>
      <c r="X16" s="47">
        <f t="shared" si="2"/>
        <v>1495</v>
      </c>
      <c r="Y16" s="47">
        <f t="shared" si="3"/>
        <v>0</v>
      </c>
      <c r="Z16" s="47">
        <f t="shared" si="4"/>
        <v>1380</v>
      </c>
      <c r="AA16" s="47">
        <f t="shared" si="5"/>
        <v>0</v>
      </c>
      <c r="AB16" s="47">
        <f t="shared" si="6"/>
        <v>1265</v>
      </c>
      <c r="AC16" s="47">
        <f t="shared" si="7"/>
        <v>0</v>
      </c>
      <c r="AD16" s="47">
        <f t="shared" si="8"/>
        <v>1150</v>
      </c>
    </row>
    <row r="17" spans="1:30" ht="81.95" customHeight="1">
      <c r="A17" s="16">
        <v>11</v>
      </c>
      <c r="B17" s="17" t="s">
        <v>29</v>
      </c>
      <c r="C17" s="18" t="s">
        <v>880</v>
      </c>
      <c r="D17" s="17"/>
      <c r="E17" s="19"/>
      <c r="F17" s="20" t="s">
        <v>881</v>
      </c>
      <c r="G17" s="17" t="s">
        <v>851</v>
      </c>
      <c r="H17" s="21" t="s">
        <v>30</v>
      </c>
      <c r="I17" s="30">
        <v>50</v>
      </c>
      <c r="J17" s="31">
        <v>2299</v>
      </c>
      <c r="K17" s="32">
        <v>4670027204574</v>
      </c>
      <c r="L17" s="33">
        <v>150</v>
      </c>
      <c r="M17" s="17" t="s">
        <v>748</v>
      </c>
      <c r="N17" s="17" t="s">
        <v>32</v>
      </c>
      <c r="O17" s="33" t="s">
        <v>882</v>
      </c>
      <c r="P17" s="34" t="s">
        <v>33</v>
      </c>
      <c r="Q17" s="44"/>
      <c r="R17" s="45">
        <v>80</v>
      </c>
      <c r="S17" s="46" t="s">
        <v>56</v>
      </c>
      <c r="U17" s="47"/>
      <c r="V17" s="47">
        <f t="shared" si="0"/>
        <v>0</v>
      </c>
      <c r="W17" s="48">
        <f t="shared" si="1"/>
        <v>0</v>
      </c>
      <c r="X17" s="47">
        <f t="shared" si="2"/>
        <v>1495</v>
      </c>
      <c r="Y17" s="47">
        <f t="shared" si="3"/>
        <v>0</v>
      </c>
      <c r="Z17" s="47">
        <f t="shared" si="4"/>
        <v>1380</v>
      </c>
      <c r="AA17" s="47">
        <f t="shared" si="5"/>
        <v>0</v>
      </c>
      <c r="AB17" s="47">
        <f t="shared" si="6"/>
        <v>1265</v>
      </c>
      <c r="AC17" s="47">
        <f t="shared" si="7"/>
        <v>0</v>
      </c>
      <c r="AD17" s="47">
        <f t="shared" si="8"/>
        <v>1150</v>
      </c>
    </row>
    <row r="18" spans="1:30" ht="81.95" customHeight="1">
      <c r="A18" s="16">
        <v>12</v>
      </c>
      <c r="B18" s="17" t="s">
        <v>29</v>
      </c>
      <c r="C18" s="18" t="s">
        <v>883</v>
      </c>
      <c r="D18" s="17"/>
      <c r="E18" s="19"/>
      <c r="F18" s="20" t="s">
        <v>884</v>
      </c>
      <c r="G18" s="17" t="s">
        <v>851</v>
      </c>
      <c r="H18" s="21" t="s">
        <v>30</v>
      </c>
      <c r="I18" s="30">
        <v>50</v>
      </c>
      <c r="J18" s="31">
        <v>2299</v>
      </c>
      <c r="K18" s="32">
        <v>4670027204765</v>
      </c>
      <c r="L18" s="33">
        <v>150</v>
      </c>
      <c r="M18" s="17" t="s">
        <v>748</v>
      </c>
      <c r="N18" s="17" t="s">
        <v>32</v>
      </c>
      <c r="O18" s="33" t="s">
        <v>885</v>
      </c>
      <c r="P18" s="34" t="s">
        <v>33</v>
      </c>
      <c r="Q18" s="44"/>
      <c r="R18" s="45">
        <v>80</v>
      </c>
      <c r="S18" s="46" t="s">
        <v>56</v>
      </c>
      <c r="U18" s="47"/>
      <c r="V18" s="47">
        <f t="shared" si="0"/>
        <v>0</v>
      </c>
      <c r="W18" s="48">
        <f t="shared" si="1"/>
        <v>0</v>
      </c>
      <c r="X18" s="47">
        <f t="shared" si="2"/>
        <v>1495</v>
      </c>
      <c r="Y18" s="47">
        <f t="shared" si="3"/>
        <v>0</v>
      </c>
      <c r="Z18" s="47">
        <f t="shared" si="4"/>
        <v>1380</v>
      </c>
      <c r="AA18" s="47">
        <f t="shared" si="5"/>
        <v>0</v>
      </c>
      <c r="AB18" s="47">
        <f t="shared" si="6"/>
        <v>1265</v>
      </c>
      <c r="AC18" s="47">
        <f t="shared" si="7"/>
        <v>0</v>
      </c>
      <c r="AD18" s="47">
        <f t="shared" si="8"/>
        <v>1150</v>
      </c>
    </row>
    <row r="19" spans="1:30" ht="81.95" customHeight="1">
      <c r="A19" s="16">
        <v>13</v>
      </c>
      <c r="B19" s="17" t="s">
        <v>29</v>
      </c>
      <c r="C19" s="18" t="s">
        <v>886</v>
      </c>
      <c r="D19" s="17"/>
      <c r="E19" s="19"/>
      <c r="F19" s="20" t="s">
        <v>887</v>
      </c>
      <c r="G19" s="17" t="s">
        <v>851</v>
      </c>
      <c r="H19" s="21" t="s">
        <v>30</v>
      </c>
      <c r="I19" s="30">
        <v>50</v>
      </c>
      <c r="J19" s="31">
        <v>2299</v>
      </c>
      <c r="K19" s="32">
        <v>4670027204567</v>
      </c>
      <c r="L19" s="33">
        <v>150</v>
      </c>
      <c r="M19" s="17" t="s">
        <v>748</v>
      </c>
      <c r="N19" s="17" t="s">
        <v>32</v>
      </c>
      <c r="O19" s="33" t="s">
        <v>888</v>
      </c>
      <c r="P19" s="34" t="s">
        <v>33</v>
      </c>
      <c r="Q19" s="44"/>
      <c r="R19" s="45">
        <v>80</v>
      </c>
      <c r="S19" s="46" t="s">
        <v>56</v>
      </c>
      <c r="U19" s="47"/>
      <c r="V19" s="47">
        <f t="shared" si="0"/>
        <v>0</v>
      </c>
      <c r="W19" s="48">
        <f t="shared" si="1"/>
        <v>0</v>
      </c>
      <c r="X19" s="47">
        <f t="shared" si="2"/>
        <v>1495</v>
      </c>
      <c r="Y19" s="47">
        <f t="shared" si="3"/>
        <v>0</v>
      </c>
      <c r="Z19" s="47">
        <f t="shared" si="4"/>
        <v>1380</v>
      </c>
      <c r="AA19" s="47">
        <f t="shared" si="5"/>
        <v>0</v>
      </c>
      <c r="AB19" s="47">
        <f t="shared" si="6"/>
        <v>1265</v>
      </c>
      <c r="AC19" s="47">
        <f t="shared" si="7"/>
        <v>0</v>
      </c>
      <c r="AD19" s="47">
        <f t="shared" si="8"/>
        <v>1150</v>
      </c>
    </row>
    <row r="20" spans="1:30" ht="81.95" customHeight="1">
      <c r="A20" s="16">
        <v>14</v>
      </c>
      <c r="B20" s="17" t="s">
        <v>29</v>
      </c>
      <c r="C20" s="18" t="s">
        <v>889</v>
      </c>
      <c r="D20" s="17"/>
      <c r="E20" s="19"/>
      <c r="F20" s="20" t="s">
        <v>890</v>
      </c>
      <c r="G20" s="17" t="s">
        <v>851</v>
      </c>
      <c r="H20" s="21" t="s">
        <v>30</v>
      </c>
      <c r="I20" s="30">
        <v>50</v>
      </c>
      <c r="J20" s="31">
        <v>2299</v>
      </c>
      <c r="K20" s="32">
        <v>4670027204840</v>
      </c>
      <c r="L20" s="33">
        <v>150</v>
      </c>
      <c r="M20" s="17" t="s">
        <v>748</v>
      </c>
      <c r="N20" s="17" t="s">
        <v>32</v>
      </c>
      <c r="O20" s="33" t="s">
        <v>891</v>
      </c>
      <c r="P20" s="34" t="s">
        <v>33</v>
      </c>
      <c r="Q20" s="44"/>
      <c r="R20" s="45">
        <v>80</v>
      </c>
      <c r="S20" s="46" t="s">
        <v>56</v>
      </c>
      <c r="U20" s="47"/>
      <c r="V20" s="47">
        <f t="shared" si="0"/>
        <v>0</v>
      </c>
      <c r="W20" s="48">
        <f t="shared" si="1"/>
        <v>0</v>
      </c>
      <c r="X20" s="47">
        <f t="shared" si="2"/>
        <v>1495</v>
      </c>
      <c r="Y20" s="47">
        <f t="shared" si="3"/>
        <v>0</v>
      </c>
      <c r="Z20" s="47">
        <f t="shared" si="4"/>
        <v>1380</v>
      </c>
      <c r="AA20" s="47">
        <f t="shared" si="5"/>
        <v>0</v>
      </c>
      <c r="AB20" s="47">
        <f t="shared" si="6"/>
        <v>1265</v>
      </c>
      <c r="AC20" s="47">
        <f t="shared" si="7"/>
        <v>0</v>
      </c>
      <c r="AD20" s="47">
        <f t="shared" si="8"/>
        <v>1150</v>
      </c>
    </row>
    <row r="21" spans="1:30" ht="81.95" customHeight="1">
      <c r="A21" s="16">
        <v>15</v>
      </c>
      <c r="B21" s="17" t="s">
        <v>29</v>
      </c>
      <c r="C21" s="18" t="s">
        <v>892</v>
      </c>
      <c r="D21" s="17"/>
      <c r="E21" s="19"/>
      <c r="F21" s="20" t="s">
        <v>893</v>
      </c>
      <c r="G21" s="17" t="s">
        <v>851</v>
      </c>
      <c r="H21" s="21" t="s">
        <v>30</v>
      </c>
      <c r="I21" s="30">
        <v>50</v>
      </c>
      <c r="J21" s="31">
        <v>2299</v>
      </c>
      <c r="K21" s="32">
        <v>4670027204819</v>
      </c>
      <c r="L21" s="33">
        <v>150</v>
      </c>
      <c r="M21" s="17" t="s">
        <v>748</v>
      </c>
      <c r="N21" s="17" t="s">
        <v>32</v>
      </c>
      <c r="O21" s="33" t="s">
        <v>894</v>
      </c>
      <c r="P21" s="34" t="s">
        <v>33</v>
      </c>
      <c r="Q21" s="44"/>
      <c r="R21" s="45">
        <v>80</v>
      </c>
      <c r="S21" s="46" t="s">
        <v>56</v>
      </c>
      <c r="U21" s="47"/>
      <c r="V21" s="47">
        <f t="shared" si="0"/>
        <v>0</v>
      </c>
      <c r="W21" s="48">
        <f t="shared" si="1"/>
        <v>0</v>
      </c>
      <c r="X21" s="47">
        <f t="shared" si="2"/>
        <v>1495</v>
      </c>
      <c r="Y21" s="47">
        <f t="shared" si="3"/>
        <v>0</v>
      </c>
      <c r="Z21" s="47">
        <f t="shared" si="4"/>
        <v>1380</v>
      </c>
      <c r="AA21" s="47">
        <f t="shared" si="5"/>
        <v>0</v>
      </c>
      <c r="AB21" s="47">
        <f t="shared" si="6"/>
        <v>1265</v>
      </c>
      <c r="AC21" s="47">
        <f t="shared" si="7"/>
        <v>0</v>
      </c>
      <c r="AD21" s="47">
        <f t="shared" si="8"/>
        <v>1150</v>
      </c>
    </row>
    <row r="22" spans="1:30" ht="81.95" customHeight="1">
      <c r="A22" s="16">
        <v>16</v>
      </c>
      <c r="B22" s="17" t="s">
        <v>29</v>
      </c>
      <c r="C22" s="18" t="s">
        <v>895</v>
      </c>
      <c r="D22" s="17"/>
      <c r="E22" s="19"/>
      <c r="F22" s="20" t="s">
        <v>896</v>
      </c>
      <c r="G22" s="17" t="s">
        <v>851</v>
      </c>
      <c r="H22" s="21" t="s">
        <v>30</v>
      </c>
      <c r="I22" s="30">
        <v>50</v>
      </c>
      <c r="J22" s="31">
        <v>2299</v>
      </c>
      <c r="K22" s="32">
        <v>4670027204536</v>
      </c>
      <c r="L22" s="33">
        <v>150</v>
      </c>
      <c r="M22" s="17" t="s">
        <v>748</v>
      </c>
      <c r="N22" s="17" t="s">
        <v>32</v>
      </c>
      <c r="O22" s="33" t="s">
        <v>897</v>
      </c>
      <c r="P22" s="34" t="s">
        <v>33</v>
      </c>
      <c r="Q22" s="44"/>
      <c r="R22" s="45">
        <v>80</v>
      </c>
      <c r="S22" s="46" t="s">
        <v>56</v>
      </c>
      <c r="U22" s="47"/>
      <c r="V22" s="47">
        <f t="shared" si="0"/>
        <v>0</v>
      </c>
      <c r="W22" s="48">
        <f t="shared" si="1"/>
        <v>0</v>
      </c>
      <c r="X22" s="47">
        <f t="shared" si="2"/>
        <v>1495</v>
      </c>
      <c r="Y22" s="47">
        <f t="shared" si="3"/>
        <v>0</v>
      </c>
      <c r="Z22" s="47">
        <f t="shared" si="4"/>
        <v>1380</v>
      </c>
      <c r="AA22" s="47">
        <f t="shared" si="5"/>
        <v>0</v>
      </c>
      <c r="AB22" s="47">
        <f t="shared" si="6"/>
        <v>1265</v>
      </c>
      <c r="AC22" s="47">
        <f t="shared" si="7"/>
        <v>0</v>
      </c>
      <c r="AD22" s="47">
        <f t="shared" si="8"/>
        <v>1150</v>
      </c>
    </row>
    <row r="23" spans="1:30" ht="81.95" customHeight="1">
      <c r="A23" s="16">
        <v>17</v>
      </c>
      <c r="B23" s="17" t="s">
        <v>29</v>
      </c>
      <c r="C23" s="18" t="s">
        <v>898</v>
      </c>
      <c r="D23" s="17"/>
      <c r="E23" s="19"/>
      <c r="F23" s="20" t="s">
        <v>899</v>
      </c>
      <c r="G23" s="17" t="s">
        <v>851</v>
      </c>
      <c r="H23" s="21" t="s">
        <v>30</v>
      </c>
      <c r="I23" s="30">
        <v>50</v>
      </c>
      <c r="J23" s="31">
        <v>2299</v>
      </c>
      <c r="K23" s="32">
        <v>4670027204697</v>
      </c>
      <c r="L23" s="33">
        <v>150</v>
      </c>
      <c r="M23" s="17" t="s">
        <v>748</v>
      </c>
      <c r="N23" s="17" t="s">
        <v>32</v>
      </c>
      <c r="O23" s="33" t="s">
        <v>900</v>
      </c>
      <c r="P23" s="34" t="s">
        <v>33</v>
      </c>
      <c r="Q23" s="44"/>
      <c r="R23" s="45">
        <v>80</v>
      </c>
      <c r="S23" s="46" t="s">
        <v>56</v>
      </c>
      <c r="U23" s="47"/>
      <c r="V23" s="47">
        <f t="shared" si="0"/>
        <v>0</v>
      </c>
      <c r="W23" s="48">
        <f t="shared" si="1"/>
        <v>0</v>
      </c>
      <c r="X23" s="47">
        <f t="shared" si="2"/>
        <v>1495</v>
      </c>
      <c r="Y23" s="47">
        <f t="shared" si="3"/>
        <v>0</v>
      </c>
      <c r="Z23" s="47">
        <f t="shared" si="4"/>
        <v>1380</v>
      </c>
      <c r="AA23" s="47">
        <f t="shared" si="5"/>
        <v>0</v>
      </c>
      <c r="AB23" s="47">
        <f t="shared" si="6"/>
        <v>1265</v>
      </c>
      <c r="AC23" s="47">
        <f t="shared" si="7"/>
        <v>0</v>
      </c>
      <c r="AD23" s="47">
        <f t="shared" si="8"/>
        <v>1150</v>
      </c>
    </row>
    <row r="24" spans="1:30" ht="81.95" customHeight="1">
      <c r="A24" s="16">
        <v>18</v>
      </c>
      <c r="B24" s="17" t="s">
        <v>29</v>
      </c>
      <c r="C24" s="18" t="s">
        <v>901</v>
      </c>
      <c r="D24" s="17"/>
      <c r="E24" s="19"/>
      <c r="F24" s="20" t="s">
        <v>902</v>
      </c>
      <c r="G24" s="17" t="s">
        <v>851</v>
      </c>
      <c r="H24" s="21" t="s">
        <v>30</v>
      </c>
      <c r="I24" s="30">
        <v>50</v>
      </c>
      <c r="J24" s="31">
        <v>2299</v>
      </c>
      <c r="K24" s="32">
        <v>4670027204543</v>
      </c>
      <c r="L24" s="33">
        <v>150</v>
      </c>
      <c r="M24" s="17" t="s">
        <v>748</v>
      </c>
      <c r="N24" s="17" t="s">
        <v>32</v>
      </c>
      <c r="O24" s="33" t="s">
        <v>903</v>
      </c>
      <c r="P24" s="34" t="s">
        <v>33</v>
      </c>
      <c r="Q24" s="44"/>
      <c r="R24" s="45">
        <v>80</v>
      </c>
      <c r="S24" s="46" t="s">
        <v>56</v>
      </c>
      <c r="U24" s="47"/>
      <c r="V24" s="47">
        <f t="shared" si="0"/>
        <v>0</v>
      </c>
      <c r="W24" s="48">
        <f t="shared" si="1"/>
        <v>0</v>
      </c>
      <c r="X24" s="47">
        <f t="shared" si="2"/>
        <v>1495</v>
      </c>
      <c r="Y24" s="47">
        <f t="shared" si="3"/>
        <v>0</v>
      </c>
      <c r="Z24" s="47">
        <f t="shared" si="4"/>
        <v>1380</v>
      </c>
      <c r="AA24" s="47">
        <f t="shared" si="5"/>
        <v>0</v>
      </c>
      <c r="AB24" s="47">
        <f t="shared" si="6"/>
        <v>1265</v>
      </c>
      <c r="AC24" s="47">
        <f t="shared" si="7"/>
        <v>0</v>
      </c>
      <c r="AD24" s="47">
        <f t="shared" si="8"/>
        <v>1150</v>
      </c>
    </row>
    <row r="25" spans="1:30" ht="81.95" customHeight="1">
      <c r="A25" s="16">
        <v>19</v>
      </c>
      <c r="B25" s="17" t="s">
        <v>29</v>
      </c>
      <c r="C25" s="18" t="s">
        <v>904</v>
      </c>
      <c r="D25" s="17"/>
      <c r="E25" s="19"/>
      <c r="F25" s="20" t="s">
        <v>905</v>
      </c>
      <c r="G25" s="17" t="s">
        <v>851</v>
      </c>
      <c r="H25" s="21" t="s">
        <v>30</v>
      </c>
      <c r="I25" s="30">
        <v>50</v>
      </c>
      <c r="J25" s="31">
        <v>2299</v>
      </c>
      <c r="K25" s="32">
        <v>4670027204512</v>
      </c>
      <c r="L25" s="33">
        <v>150</v>
      </c>
      <c r="M25" s="17" t="s">
        <v>748</v>
      </c>
      <c r="N25" s="17" t="s">
        <v>32</v>
      </c>
      <c r="O25" s="33" t="s">
        <v>906</v>
      </c>
      <c r="P25" s="34" t="s">
        <v>33</v>
      </c>
      <c r="Q25" s="44"/>
      <c r="R25" s="45">
        <v>80</v>
      </c>
      <c r="S25" s="46" t="s">
        <v>56</v>
      </c>
      <c r="U25" s="47"/>
      <c r="V25" s="47">
        <f t="shared" si="0"/>
        <v>0</v>
      </c>
      <c r="W25" s="48">
        <f t="shared" si="1"/>
        <v>0</v>
      </c>
      <c r="X25" s="47">
        <f t="shared" si="2"/>
        <v>1495</v>
      </c>
      <c r="Y25" s="47">
        <f t="shared" si="3"/>
        <v>0</v>
      </c>
      <c r="Z25" s="47">
        <f t="shared" si="4"/>
        <v>1380</v>
      </c>
      <c r="AA25" s="47">
        <f t="shared" si="5"/>
        <v>0</v>
      </c>
      <c r="AB25" s="47">
        <f t="shared" si="6"/>
        <v>1265</v>
      </c>
      <c r="AC25" s="47">
        <f t="shared" si="7"/>
        <v>0</v>
      </c>
      <c r="AD25" s="47">
        <f t="shared" si="8"/>
        <v>1150</v>
      </c>
    </row>
    <row r="26" spans="1:30" ht="81.95" customHeight="1">
      <c r="A26" s="16">
        <v>20</v>
      </c>
      <c r="B26" s="17" t="s">
        <v>29</v>
      </c>
      <c r="C26" s="18" t="s">
        <v>907</v>
      </c>
      <c r="D26" s="17"/>
      <c r="E26" s="19"/>
      <c r="F26" s="20" t="s">
        <v>908</v>
      </c>
      <c r="G26" s="17" t="s">
        <v>851</v>
      </c>
      <c r="H26" s="21" t="s">
        <v>30</v>
      </c>
      <c r="I26" s="30">
        <v>50</v>
      </c>
      <c r="J26" s="31">
        <v>2299</v>
      </c>
      <c r="K26" s="32">
        <v>4670027204499</v>
      </c>
      <c r="L26" s="33">
        <v>150</v>
      </c>
      <c r="M26" s="17" t="s">
        <v>748</v>
      </c>
      <c r="N26" s="17" t="s">
        <v>32</v>
      </c>
      <c r="O26" s="33" t="s">
        <v>909</v>
      </c>
      <c r="P26" s="34" t="s">
        <v>33</v>
      </c>
      <c r="Q26" s="44"/>
      <c r="R26" s="45">
        <v>80</v>
      </c>
      <c r="S26" s="46" t="s">
        <v>56</v>
      </c>
      <c r="U26" s="47"/>
      <c r="V26" s="47">
        <f t="shared" si="0"/>
        <v>0</v>
      </c>
      <c r="W26" s="48">
        <f t="shared" si="1"/>
        <v>0</v>
      </c>
      <c r="X26" s="47">
        <f t="shared" si="2"/>
        <v>1495</v>
      </c>
      <c r="Y26" s="47">
        <f t="shared" si="3"/>
        <v>0</v>
      </c>
      <c r="Z26" s="47">
        <f t="shared" si="4"/>
        <v>1380</v>
      </c>
      <c r="AA26" s="47">
        <f t="shared" si="5"/>
        <v>0</v>
      </c>
      <c r="AB26" s="47">
        <f t="shared" si="6"/>
        <v>1265</v>
      </c>
      <c r="AC26" s="47">
        <f t="shared" si="7"/>
        <v>0</v>
      </c>
      <c r="AD26" s="47">
        <f t="shared" si="8"/>
        <v>1150</v>
      </c>
    </row>
    <row r="27" spans="1:30" ht="81.95" customHeight="1">
      <c r="A27" s="16">
        <v>21</v>
      </c>
      <c r="B27" s="17" t="s">
        <v>29</v>
      </c>
      <c r="C27" s="18" t="s">
        <v>910</v>
      </c>
      <c r="D27" s="17"/>
      <c r="E27" s="19"/>
      <c r="F27" s="20" t="s">
        <v>911</v>
      </c>
      <c r="G27" s="17" t="s">
        <v>851</v>
      </c>
      <c r="H27" s="21" t="s">
        <v>30</v>
      </c>
      <c r="I27" s="30">
        <v>50</v>
      </c>
      <c r="J27" s="31">
        <v>2299</v>
      </c>
      <c r="K27" s="32">
        <v>4670027204611</v>
      </c>
      <c r="L27" s="33">
        <v>150</v>
      </c>
      <c r="M27" s="17" t="s">
        <v>748</v>
      </c>
      <c r="N27" s="17" t="s">
        <v>32</v>
      </c>
      <c r="O27" s="33" t="s">
        <v>912</v>
      </c>
      <c r="P27" s="34" t="s">
        <v>33</v>
      </c>
      <c r="Q27" s="44"/>
      <c r="R27" s="45">
        <v>80</v>
      </c>
      <c r="S27" s="46" t="s">
        <v>56</v>
      </c>
      <c r="U27" s="47"/>
      <c r="V27" s="47">
        <f t="shared" si="0"/>
        <v>0</v>
      </c>
      <c r="W27" s="48">
        <f t="shared" si="1"/>
        <v>0</v>
      </c>
      <c r="X27" s="47">
        <f t="shared" si="2"/>
        <v>1495</v>
      </c>
      <c r="Y27" s="47">
        <f t="shared" si="3"/>
        <v>0</v>
      </c>
      <c r="Z27" s="47">
        <f t="shared" si="4"/>
        <v>1380</v>
      </c>
      <c r="AA27" s="47">
        <f t="shared" si="5"/>
        <v>0</v>
      </c>
      <c r="AB27" s="47">
        <f t="shared" si="6"/>
        <v>1265</v>
      </c>
      <c r="AC27" s="47">
        <f t="shared" si="7"/>
        <v>0</v>
      </c>
      <c r="AD27" s="47">
        <f t="shared" si="8"/>
        <v>1150</v>
      </c>
    </row>
    <row r="28" spans="1:30" ht="81.95" customHeight="1">
      <c r="A28" s="16">
        <v>22</v>
      </c>
      <c r="B28" s="17" t="s">
        <v>29</v>
      </c>
      <c r="C28" s="18" t="s">
        <v>913</v>
      </c>
      <c r="D28" s="17"/>
      <c r="E28" s="19"/>
      <c r="F28" s="20" t="s">
        <v>914</v>
      </c>
      <c r="G28" s="17" t="s">
        <v>851</v>
      </c>
      <c r="H28" s="21" t="s">
        <v>30</v>
      </c>
      <c r="I28" s="30">
        <v>50</v>
      </c>
      <c r="J28" s="31">
        <v>2299</v>
      </c>
      <c r="K28" s="32">
        <v>4670027204642</v>
      </c>
      <c r="L28" s="33">
        <v>150</v>
      </c>
      <c r="M28" s="17" t="s">
        <v>748</v>
      </c>
      <c r="N28" s="17" t="s">
        <v>32</v>
      </c>
      <c r="O28" s="33" t="s">
        <v>915</v>
      </c>
      <c r="P28" s="34" t="s">
        <v>33</v>
      </c>
      <c r="Q28" s="44"/>
      <c r="R28" s="45">
        <v>80</v>
      </c>
      <c r="S28" s="46" t="s">
        <v>56</v>
      </c>
      <c r="U28" s="47"/>
      <c r="V28" s="47">
        <f t="shared" si="0"/>
        <v>0</v>
      </c>
      <c r="W28" s="48">
        <f t="shared" si="1"/>
        <v>0</v>
      </c>
      <c r="X28" s="47">
        <f t="shared" si="2"/>
        <v>1495</v>
      </c>
      <c r="Y28" s="47">
        <f t="shared" si="3"/>
        <v>0</v>
      </c>
      <c r="Z28" s="47">
        <f t="shared" si="4"/>
        <v>1380</v>
      </c>
      <c r="AA28" s="47">
        <f t="shared" si="5"/>
        <v>0</v>
      </c>
      <c r="AB28" s="47">
        <f t="shared" si="6"/>
        <v>1265</v>
      </c>
      <c r="AC28" s="47">
        <f t="shared" si="7"/>
        <v>0</v>
      </c>
      <c r="AD28" s="47">
        <f t="shared" si="8"/>
        <v>1150</v>
      </c>
    </row>
    <row r="29" spans="1:30" ht="81.95" customHeight="1">
      <c r="A29" s="16">
        <v>23</v>
      </c>
      <c r="B29" s="17" t="s">
        <v>29</v>
      </c>
      <c r="C29" s="18" t="s">
        <v>916</v>
      </c>
      <c r="D29" s="17"/>
      <c r="E29" s="19"/>
      <c r="F29" s="20" t="s">
        <v>917</v>
      </c>
      <c r="G29" s="17" t="s">
        <v>851</v>
      </c>
      <c r="H29" s="21" t="s">
        <v>30</v>
      </c>
      <c r="I29" s="30">
        <v>50</v>
      </c>
      <c r="J29" s="31">
        <v>2299</v>
      </c>
      <c r="K29" s="32">
        <v>4670027204833</v>
      </c>
      <c r="L29" s="33">
        <v>150</v>
      </c>
      <c r="M29" s="17" t="s">
        <v>748</v>
      </c>
      <c r="N29" s="17" t="s">
        <v>32</v>
      </c>
      <c r="O29" s="33" t="s">
        <v>918</v>
      </c>
      <c r="P29" s="34" t="s">
        <v>33</v>
      </c>
      <c r="Q29" s="44"/>
      <c r="R29" s="45">
        <v>80</v>
      </c>
      <c r="S29" s="46" t="s">
        <v>56</v>
      </c>
      <c r="U29" s="47"/>
      <c r="V29" s="47">
        <f t="shared" si="0"/>
        <v>0</v>
      </c>
      <c r="W29" s="48">
        <f t="shared" si="1"/>
        <v>0</v>
      </c>
      <c r="X29" s="47">
        <f t="shared" si="2"/>
        <v>1495</v>
      </c>
      <c r="Y29" s="47">
        <f t="shared" si="3"/>
        <v>0</v>
      </c>
      <c r="Z29" s="47">
        <f t="shared" si="4"/>
        <v>1380</v>
      </c>
      <c r="AA29" s="47">
        <f t="shared" si="5"/>
        <v>0</v>
      </c>
      <c r="AB29" s="47">
        <f t="shared" si="6"/>
        <v>1265</v>
      </c>
      <c r="AC29" s="47">
        <f t="shared" si="7"/>
        <v>0</v>
      </c>
      <c r="AD29" s="47">
        <f t="shared" si="8"/>
        <v>1150</v>
      </c>
    </row>
    <row r="30" spans="1:30" ht="81.95" customHeight="1">
      <c r="A30" s="16">
        <v>24</v>
      </c>
      <c r="B30" s="17" t="s">
        <v>29</v>
      </c>
      <c r="C30" s="18" t="s">
        <v>919</v>
      </c>
      <c r="D30" s="17"/>
      <c r="E30" s="19"/>
      <c r="F30" s="20" t="s">
        <v>920</v>
      </c>
      <c r="G30" s="17" t="s">
        <v>851</v>
      </c>
      <c r="H30" s="21" t="s">
        <v>30</v>
      </c>
      <c r="I30" s="30">
        <v>50</v>
      </c>
      <c r="J30" s="31">
        <v>2299</v>
      </c>
      <c r="K30" s="32">
        <v>4670027204581</v>
      </c>
      <c r="L30" s="33">
        <v>150</v>
      </c>
      <c r="M30" s="17" t="s">
        <v>748</v>
      </c>
      <c r="N30" s="17" t="s">
        <v>32</v>
      </c>
      <c r="O30" s="33" t="s">
        <v>921</v>
      </c>
      <c r="P30" s="34" t="s">
        <v>33</v>
      </c>
      <c r="Q30" s="44"/>
      <c r="R30" s="45">
        <v>80</v>
      </c>
      <c r="S30" s="46" t="s">
        <v>56</v>
      </c>
      <c r="U30" s="47"/>
      <c r="V30" s="47">
        <f t="shared" si="0"/>
        <v>0</v>
      </c>
      <c r="W30" s="48">
        <f t="shared" si="1"/>
        <v>0</v>
      </c>
      <c r="X30" s="47">
        <f t="shared" si="2"/>
        <v>1495</v>
      </c>
      <c r="Y30" s="47">
        <f t="shared" si="3"/>
        <v>0</v>
      </c>
      <c r="Z30" s="47">
        <f t="shared" si="4"/>
        <v>1380</v>
      </c>
      <c r="AA30" s="47">
        <f t="shared" si="5"/>
        <v>0</v>
      </c>
      <c r="AB30" s="47">
        <f t="shared" si="6"/>
        <v>1265</v>
      </c>
      <c r="AC30" s="47">
        <f t="shared" si="7"/>
        <v>0</v>
      </c>
      <c r="AD30" s="47">
        <f t="shared" si="8"/>
        <v>1150</v>
      </c>
    </row>
    <row r="31" spans="1:30" ht="81.95" customHeight="1">
      <c r="A31" s="16">
        <v>25</v>
      </c>
      <c r="B31" s="17" t="s">
        <v>29</v>
      </c>
      <c r="C31" s="18" t="s">
        <v>922</v>
      </c>
      <c r="D31" s="17"/>
      <c r="E31" s="19"/>
      <c r="F31" s="20" t="s">
        <v>923</v>
      </c>
      <c r="G31" s="17" t="s">
        <v>851</v>
      </c>
      <c r="H31" s="21" t="s">
        <v>30</v>
      </c>
      <c r="I31" s="30">
        <v>50</v>
      </c>
      <c r="J31" s="31">
        <v>2299</v>
      </c>
      <c r="K31" s="32">
        <v>4670027204529</v>
      </c>
      <c r="L31" s="33">
        <v>150</v>
      </c>
      <c r="M31" s="17" t="s">
        <v>748</v>
      </c>
      <c r="N31" s="17" t="s">
        <v>32</v>
      </c>
      <c r="O31" s="33" t="s">
        <v>924</v>
      </c>
      <c r="P31" s="34" t="s">
        <v>33</v>
      </c>
      <c r="Q31" s="44"/>
      <c r="R31" s="45">
        <v>80</v>
      </c>
      <c r="S31" s="46" t="s">
        <v>56</v>
      </c>
      <c r="U31" s="47"/>
      <c r="V31" s="47">
        <f t="shared" si="0"/>
        <v>0</v>
      </c>
      <c r="W31" s="48">
        <f t="shared" si="1"/>
        <v>0</v>
      </c>
      <c r="X31" s="47">
        <f t="shared" si="2"/>
        <v>1495</v>
      </c>
      <c r="Y31" s="47">
        <f t="shared" si="3"/>
        <v>0</v>
      </c>
      <c r="Z31" s="47">
        <f t="shared" si="4"/>
        <v>1380</v>
      </c>
      <c r="AA31" s="47">
        <f t="shared" si="5"/>
        <v>0</v>
      </c>
      <c r="AB31" s="47">
        <f t="shared" si="6"/>
        <v>1265</v>
      </c>
      <c r="AC31" s="47">
        <f t="shared" si="7"/>
        <v>0</v>
      </c>
      <c r="AD31" s="47">
        <f t="shared" si="8"/>
        <v>1150</v>
      </c>
    </row>
    <row r="32" spans="1:30" ht="81.95" customHeight="1">
      <c r="A32" s="16">
        <v>26</v>
      </c>
      <c r="B32" s="17" t="s">
        <v>29</v>
      </c>
      <c r="C32" s="18" t="s">
        <v>925</v>
      </c>
      <c r="D32" s="17"/>
      <c r="E32" s="19"/>
      <c r="F32" s="20" t="s">
        <v>926</v>
      </c>
      <c r="G32" s="17" t="s">
        <v>851</v>
      </c>
      <c r="H32" s="21" t="s">
        <v>30</v>
      </c>
      <c r="I32" s="30">
        <v>50</v>
      </c>
      <c r="J32" s="31">
        <v>2299</v>
      </c>
      <c r="K32" s="32">
        <v>4670027204369</v>
      </c>
      <c r="L32" s="33">
        <v>150</v>
      </c>
      <c r="M32" s="17" t="s">
        <v>748</v>
      </c>
      <c r="N32" s="17" t="s">
        <v>32</v>
      </c>
      <c r="O32" s="33" t="s">
        <v>927</v>
      </c>
      <c r="P32" s="34" t="s">
        <v>33</v>
      </c>
      <c r="Q32" s="44"/>
      <c r="R32" s="45">
        <v>80</v>
      </c>
      <c r="S32" s="46" t="s">
        <v>56</v>
      </c>
      <c r="U32" s="47"/>
      <c r="V32" s="47">
        <f t="shared" si="0"/>
        <v>0</v>
      </c>
      <c r="W32" s="48">
        <f t="shared" si="1"/>
        <v>0</v>
      </c>
      <c r="X32" s="47">
        <f t="shared" si="2"/>
        <v>1495</v>
      </c>
      <c r="Y32" s="47">
        <f t="shared" si="3"/>
        <v>0</v>
      </c>
      <c r="Z32" s="47">
        <f t="shared" si="4"/>
        <v>1380</v>
      </c>
      <c r="AA32" s="47">
        <f t="shared" si="5"/>
        <v>0</v>
      </c>
      <c r="AB32" s="47">
        <f t="shared" si="6"/>
        <v>1265</v>
      </c>
      <c r="AC32" s="47">
        <f t="shared" si="7"/>
        <v>0</v>
      </c>
      <c r="AD32" s="47">
        <f t="shared" si="8"/>
        <v>1150</v>
      </c>
    </row>
    <row r="33" spans="1:30" ht="81.95" customHeight="1">
      <c r="A33" s="16">
        <v>27</v>
      </c>
      <c r="B33" s="17" t="s">
        <v>29</v>
      </c>
      <c r="C33" s="18" t="s">
        <v>928</v>
      </c>
      <c r="D33" s="17"/>
      <c r="E33" s="19"/>
      <c r="F33" s="20" t="s">
        <v>929</v>
      </c>
      <c r="G33" s="17" t="s">
        <v>851</v>
      </c>
      <c r="H33" s="21" t="s">
        <v>30</v>
      </c>
      <c r="I33" s="30">
        <v>50</v>
      </c>
      <c r="J33" s="31">
        <v>2299</v>
      </c>
      <c r="K33" s="32">
        <v>4670027204482</v>
      </c>
      <c r="L33" s="33">
        <v>150</v>
      </c>
      <c r="M33" s="17" t="s">
        <v>748</v>
      </c>
      <c r="N33" s="17" t="s">
        <v>32</v>
      </c>
      <c r="O33" s="33" t="s">
        <v>930</v>
      </c>
      <c r="P33" s="34" t="s">
        <v>33</v>
      </c>
      <c r="Q33" s="44"/>
      <c r="R33" s="45">
        <v>80</v>
      </c>
      <c r="S33" s="46" t="s">
        <v>56</v>
      </c>
      <c r="U33" s="47"/>
      <c r="V33" s="47">
        <f t="shared" si="0"/>
        <v>0</v>
      </c>
      <c r="W33" s="48">
        <f t="shared" si="1"/>
        <v>0</v>
      </c>
      <c r="X33" s="47">
        <f t="shared" si="2"/>
        <v>1495</v>
      </c>
      <c r="Y33" s="47">
        <f t="shared" si="3"/>
        <v>0</v>
      </c>
      <c r="Z33" s="47">
        <f t="shared" si="4"/>
        <v>1380</v>
      </c>
      <c r="AA33" s="47">
        <f t="shared" si="5"/>
        <v>0</v>
      </c>
      <c r="AB33" s="47">
        <f t="shared" si="6"/>
        <v>1265</v>
      </c>
      <c r="AC33" s="47">
        <f t="shared" si="7"/>
        <v>0</v>
      </c>
      <c r="AD33" s="47">
        <f t="shared" si="8"/>
        <v>1150</v>
      </c>
    </row>
    <row r="34" spans="1:30" ht="81.95" customHeight="1">
      <c r="A34" s="16">
        <v>28</v>
      </c>
      <c r="B34" s="17" t="s">
        <v>29</v>
      </c>
      <c r="C34" s="18" t="s">
        <v>931</v>
      </c>
      <c r="D34" s="17"/>
      <c r="E34" s="19"/>
      <c r="F34" s="20" t="s">
        <v>932</v>
      </c>
      <c r="G34" s="17" t="s">
        <v>851</v>
      </c>
      <c r="H34" s="21" t="s">
        <v>30</v>
      </c>
      <c r="I34" s="30">
        <v>50</v>
      </c>
      <c r="J34" s="31">
        <v>2299</v>
      </c>
      <c r="K34" s="32">
        <v>4670027204666</v>
      </c>
      <c r="L34" s="33">
        <v>150</v>
      </c>
      <c r="M34" s="17" t="s">
        <v>748</v>
      </c>
      <c r="N34" s="17" t="s">
        <v>32</v>
      </c>
      <c r="O34" s="33" t="s">
        <v>933</v>
      </c>
      <c r="P34" s="34" t="s">
        <v>33</v>
      </c>
      <c r="Q34" s="44"/>
      <c r="R34" s="45">
        <v>80</v>
      </c>
      <c r="S34" s="46" t="s">
        <v>56</v>
      </c>
      <c r="U34" s="47"/>
      <c r="V34" s="47">
        <f t="shared" si="0"/>
        <v>0</v>
      </c>
      <c r="W34" s="48">
        <f t="shared" si="1"/>
        <v>0</v>
      </c>
      <c r="X34" s="47">
        <f t="shared" si="2"/>
        <v>1495</v>
      </c>
      <c r="Y34" s="47">
        <f t="shared" si="3"/>
        <v>0</v>
      </c>
      <c r="Z34" s="47">
        <f t="shared" si="4"/>
        <v>1380</v>
      </c>
      <c r="AA34" s="47">
        <f t="shared" si="5"/>
        <v>0</v>
      </c>
      <c r="AB34" s="47">
        <f t="shared" si="6"/>
        <v>1265</v>
      </c>
      <c r="AC34" s="47">
        <f t="shared" si="7"/>
        <v>0</v>
      </c>
      <c r="AD34" s="47">
        <f t="shared" si="8"/>
        <v>1150</v>
      </c>
    </row>
    <row r="35" spans="1:30" ht="81.95" customHeight="1">
      <c r="A35" s="16">
        <v>29</v>
      </c>
      <c r="B35" s="17" t="s">
        <v>29</v>
      </c>
      <c r="C35" s="18" t="s">
        <v>934</v>
      </c>
      <c r="D35" s="17"/>
      <c r="E35" s="19"/>
      <c r="F35" s="20" t="s">
        <v>935</v>
      </c>
      <c r="G35" s="17" t="s">
        <v>851</v>
      </c>
      <c r="H35" s="21" t="s">
        <v>30</v>
      </c>
      <c r="I35" s="30">
        <v>50</v>
      </c>
      <c r="J35" s="31">
        <v>2299</v>
      </c>
      <c r="K35" s="32">
        <v>4670027204673</v>
      </c>
      <c r="L35" s="33">
        <v>150</v>
      </c>
      <c r="M35" s="17" t="s">
        <v>748</v>
      </c>
      <c r="N35" s="17" t="s">
        <v>32</v>
      </c>
      <c r="O35" s="33" t="s">
        <v>936</v>
      </c>
      <c r="P35" s="34" t="s">
        <v>33</v>
      </c>
      <c r="Q35" s="44"/>
      <c r="R35" s="45">
        <v>80</v>
      </c>
      <c r="S35" s="46" t="s">
        <v>56</v>
      </c>
      <c r="U35" s="47"/>
      <c r="V35" s="47">
        <f t="shared" si="0"/>
        <v>0</v>
      </c>
      <c r="W35" s="48">
        <f t="shared" si="1"/>
        <v>0</v>
      </c>
      <c r="X35" s="47">
        <f t="shared" si="2"/>
        <v>1495</v>
      </c>
      <c r="Y35" s="47">
        <f t="shared" si="3"/>
        <v>0</v>
      </c>
      <c r="Z35" s="47">
        <f t="shared" si="4"/>
        <v>1380</v>
      </c>
      <c r="AA35" s="47">
        <f t="shared" si="5"/>
        <v>0</v>
      </c>
      <c r="AB35" s="47">
        <f t="shared" si="6"/>
        <v>1265</v>
      </c>
      <c r="AC35" s="47">
        <f t="shared" si="7"/>
        <v>0</v>
      </c>
      <c r="AD35" s="47">
        <f t="shared" si="8"/>
        <v>1150</v>
      </c>
    </row>
    <row r="36" spans="1:30" ht="81.95" customHeight="1">
      <c r="A36" s="16">
        <v>30</v>
      </c>
      <c r="B36" s="17" t="s">
        <v>29</v>
      </c>
      <c r="C36" s="18" t="s">
        <v>937</v>
      </c>
      <c r="D36" s="17"/>
      <c r="E36" s="19"/>
      <c r="F36" s="20" t="s">
        <v>938</v>
      </c>
      <c r="G36" s="17" t="s">
        <v>851</v>
      </c>
      <c r="H36" s="21" t="s">
        <v>30</v>
      </c>
      <c r="I36" s="30">
        <v>50</v>
      </c>
      <c r="J36" s="31">
        <v>2299</v>
      </c>
      <c r="K36" s="32">
        <v>4670027204888</v>
      </c>
      <c r="L36" s="33">
        <v>150</v>
      </c>
      <c r="M36" s="17" t="s">
        <v>748</v>
      </c>
      <c r="N36" s="17" t="s">
        <v>32</v>
      </c>
      <c r="O36" s="33" t="s">
        <v>939</v>
      </c>
      <c r="P36" s="34" t="s">
        <v>33</v>
      </c>
      <c r="Q36" s="44"/>
      <c r="R36" s="45">
        <v>80</v>
      </c>
      <c r="S36" s="46" t="s">
        <v>56</v>
      </c>
      <c r="U36" s="47"/>
      <c r="V36" s="47">
        <f t="shared" si="0"/>
        <v>0</v>
      </c>
      <c r="W36" s="48">
        <f t="shared" si="1"/>
        <v>0</v>
      </c>
      <c r="X36" s="47">
        <f t="shared" si="2"/>
        <v>1495</v>
      </c>
      <c r="Y36" s="47">
        <f t="shared" si="3"/>
        <v>0</v>
      </c>
      <c r="Z36" s="47">
        <f t="shared" si="4"/>
        <v>1380</v>
      </c>
      <c r="AA36" s="47">
        <f t="shared" si="5"/>
        <v>0</v>
      </c>
      <c r="AB36" s="47">
        <f t="shared" si="6"/>
        <v>1265</v>
      </c>
      <c r="AC36" s="47">
        <f t="shared" si="7"/>
        <v>0</v>
      </c>
      <c r="AD36" s="47">
        <f t="shared" si="8"/>
        <v>1150</v>
      </c>
    </row>
    <row r="37" spans="1:30" ht="81.95" customHeight="1">
      <c r="A37" s="16">
        <v>31</v>
      </c>
      <c r="B37" s="17" t="s">
        <v>29</v>
      </c>
      <c r="C37" s="18" t="s">
        <v>940</v>
      </c>
      <c r="D37" s="17"/>
      <c r="E37" s="19"/>
      <c r="F37" s="20" t="s">
        <v>941</v>
      </c>
      <c r="G37" s="17" t="s">
        <v>851</v>
      </c>
      <c r="H37" s="21" t="s">
        <v>30</v>
      </c>
      <c r="I37" s="30">
        <v>50</v>
      </c>
      <c r="J37" s="31">
        <v>2299</v>
      </c>
      <c r="K37" s="32">
        <v>4670027204871</v>
      </c>
      <c r="L37" s="33">
        <v>150</v>
      </c>
      <c r="M37" s="17" t="s">
        <v>748</v>
      </c>
      <c r="N37" s="17" t="s">
        <v>32</v>
      </c>
      <c r="O37" s="33" t="s">
        <v>942</v>
      </c>
      <c r="P37" s="34" t="s">
        <v>33</v>
      </c>
      <c r="Q37" s="44"/>
      <c r="R37" s="45">
        <v>80</v>
      </c>
      <c r="S37" s="46" t="s">
        <v>56</v>
      </c>
      <c r="U37" s="47"/>
      <c r="V37" s="47">
        <f t="shared" si="0"/>
        <v>0</v>
      </c>
      <c r="W37" s="48">
        <f t="shared" si="1"/>
        <v>0</v>
      </c>
      <c r="X37" s="47">
        <f t="shared" si="2"/>
        <v>1495</v>
      </c>
      <c r="Y37" s="47">
        <f t="shared" si="3"/>
        <v>0</v>
      </c>
      <c r="Z37" s="47">
        <f t="shared" si="4"/>
        <v>1380</v>
      </c>
      <c r="AA37" s="47">
        <f t="shared" si="5"/>
        <v>0</v>
      </c>
      <c r="AB37" s="47">
        <f t="shared" si="6"/>
        <v>1265</v>
      </c>
      <c r="AC37" s="47">
        <f t="shared" si="7"/>
        <v>0</v>
      </c>
      <c r="AD37" s="47">
        <f t="shared" si="8"/>
        <v>1150</v>
      </c>
    </row>
    <row r="38" spans="1:30" ht="81.95" customHeight="1">
      <c r="A38" s="16">
        <v>32</v>
      </c>
      <c r="B38" s="17" t="s">
        <v>29</v>
      </c>
      <c r="C38" s="18" t="s">
        <v>943</v>
      </c>
      <c r="D38" s="17"/>
      <c r="E38" s="19"/>
      <c r="F38" s="20" t="s">
        <v>944</v>
      </c>
      <c r="G38" s="17" t="s">
        <v>851</v>
      </c>
      <c r="H38" s="21" t="s">
        <v>30</v>
      </c>
      <c r="I38" s="30">
        <v>50</v>
      </c>
      <c r="J38" s="31">
        <v>2299</v>
      </c>
      <c r="K38" s="32">
        <v>4670027204680</v>
      </c>
      <c r="L38" s="33">
        <v>150</v>
      </c>
      <c r="M38" s="17" t="s">
        <v>748</v>
      </c>
      <c r="N38" s="17" t="s">
        <v>32</v>
      </c>
      <c r="O38" s="33" t="s">
        <v>945</v>
      </c>
      <c r="P38" s="34" t="s">
        <v>33</v>
      </c>
      <c r="Q38" s="44"/>
      <c r="R38" s="45">
        <v>80</v>
      </c>
      <c r="S38" s="46" t="s">
        <v>56</v>
      </c>
      <c r="U38" s="47"/>
      <c r="V38" s="47">
        <f t="shared" si="0"/>
        <v>0</v>
      </c>
      <c r="W38" s="48">
        <f t="shared" si="1"/>
        <v>0</v>
      </c>
      <c r="X38" s="47">
        <f t="shared" si="2"/>
        <v>1495</v>
      </c>
      <c r="Y38" s="47">
        <f t="shared" si="3"/>
        <v>0</v>
      </c>
      <c r="Z38" s="47">
        <f t="shared" si="4"/>
        <v>1380</v>
      </c>
      <c r="AA38" s="47">
        <f t="shared" si="5"/>
        <v>0</v>
      </c>
      <c r="AB38" s="47">
        <f t="shared" si="6"/>
        <v>1265</v>
      </c>
      <c r="AC38" s="47">
        <f t="shared" si="7"/>
        <v>0</v>
      </c>
      <c r="AD38" s="47">
        <f t="shared" si="8"/>
        <v>1150</v>
      </c>
    </row>
    <row r="39" spans="1:30" ht="81.95" customHeight="1">
      <c r="A39" s="16">
        <v>33</v>
      </c>
      <c r="B39" s="17" t="s">
        <v>29</v>
      </c>
      <c r="C39" s="18" t="s">
        <v>946</v>
      </c>
      <c r="D39" s="17"/>
      <c r="E39" s="19"/>
      <c r="F39" s="20" t="s">
        <v>947</v>
      </c>
      <c r="G39" s="17" t="s">
        <v>851</v>
      </c>
      <c r="H39" s="21" t="s">
        <v>30</v>
      </c>
      <c r="I39" s="30">
        <v>50</v>
      </c>
      <c r="J39" s="31">
        <v>2299</v>
      </c>
      <c r="K39" s="32">
        <v>4670027204505</v>
      </c>
      <c r="L39" s="33">
        <v>150</v>
      </c>
      <c r="M39" s="17" t="s">
        <v>748</v>
      </c>
      <c r="N39" s="17" t="s">
        <v>32</v>
      </c>
      <c r="O39" s="33" t="s">
        <v>948</v>
      </c>
      <c r="P39" s="34" t="s">
        <v>33</v>
      </c>
      <c r="Q39" s="44"/>
      <c r="R39" s="45">
        <v>80</v>
      </c>
      <c r="S39" s="46" t="s">
        <v>56</v>
      </c>
      <c r="U39" s="47"/>
      <c r="V39" s="47">
        <f t="shared" si="0"/>
        <v>0</v>
      </c>
      <c r="W39" s="48">
        <f t="shared" si="1"/>
        <v>0</v>
      </c>
      <c r="X39" s="47">
        <f t="shared" si="2"/>
        <v>1495</v>
      </c>
      <c r="Y39" s="47">
        <f t="shared" si="3"/>
        <v>0</v>
      </c>
      <c r="Z39" s="47">
        <f t="shared" si="4"/>
        <v>1380</v>
      </c>
      <c r="AA39" s="47">
        <f t="shared" si="5"/>
        <v>0</v>
      </c>
      <c r="AB39" s="47">
        <f t="shared" si="6"/>
        <v>1265</v>
      </c>
      <c r="AC39" s="47">
        <f t="shared" si="7"/>
        <v>0</v>
      </c>
      <c r="AD39" s="47">
        <f t="shared" si="8"/>
        <v>1150</v>
      </c>
    </row>
    <row r="40" spans="1:30" ht="81.95" customHeight="1">
      <c r="A40" s="16">
        <v>34</v>
      </c>
      <c r="B40" s="17" t="s">
        <v>29</v>
      </c>
      <c r="C40" s="18" t="s">
        <v>949</v>
      </c>
      <c r="D40" s="17"/>
      <c r="E40" s="19"/>
      <c r="F40" s="20" t="s">
        <v>950</v>
      </c>
      <c r="G40" s="17" t="s">
        <v>851</v>
      </c>
      <c r="H40" s="21" t="s">
        <v>30</v>
      </c>
      <c r="I40" s="30">
        <v>50</v>
      </c>
      <c r="J40" s="31">
        <v>2299</v>
      </c>
      <c r="K40" s="32">
        <v>4670027204598</v>
      </c>
      <c r="L40" s="33">
        <v>150</v>
      </c>
      <c r="M40" s="17" t="s">
        <v>748</v>
      </c>
      <c r="N40" s="17" t="s">
        <v>32</v>
      </c>
      <c r="O40" s="33" t="s">
        <v>951</v>
      </c>
      <c r="P40" s="34" t="s">
        <v>33</v>
      </c>
      <c r="Q40" s="44"/>
      <c r="R40" s="45">
        <v>80</v>
      </c>
      <c r="S40" s="46" t="s">
        <v>56</v>
      </c>
      <c r="U40" s="47"/>
      <c r="V40" s="47">
        <f t="shared" si="0"/>
        <v>0</v>
      </c>
      <c r="W40" s="48">
        <f t="shared" si="1"/>
        <v>0</v>
      </c>
      <c r="X40" s="47">
        <f t="shared" si="2"/>
        <v>1495</v>
      </c>
      <c r="Y40" s="47">
        <f t="shared" si="3"/>
        <v>0</v>
      </c>
      <c r="Z40" s="47">
        <f t="shared" si="4"/>
        <v>1380</v>
      </c>
      <c r="AA40" s="47">
        <f t="shared" si="5"/>
        <v>0</v>
      </c>
      <c r="AB40" s="47">
        <f t="shared" si="6"/>
        <v>1265</v>
      </c>
      <c r="AC40" s="47">
        <f t="shared" si="7"/>
        <v>0</v>
      </c>
      <c r="AD40" s="47">
        <f t="shared" si="8"/>
        <v>1150</v>
      </c>
    </row>
    <row r="41" spans="1:30" ht="81.95" customHeight="1">
      <c r="A41" s="16">
        <v>35</v>
      </c>
      <c r="B41" s="17" t="s">
        <v>29</v>
      </c>
      <c r="C41" s="18" t="s">
        <v>952</v>
      </c>
      <c r="D41" s="17"/>
      <c r="E41" s="19"/>
      <c r="F41" s="20" t="s">
        <v>953</v>
      </c>
      <c r="G41" s="17" t="s">
        <v>851</v>
      </c>
      <c r="H41" s="21" t="s">
        <v>30</v>
      </c>
      <c r="I41" s="30">
        <v>50</v>
      </c>
      <c r="J41" s="31">
        <v>2299</v>
      </c>
      <c r="K41" s="32">
        <v>4670027204710</v>
      </c>
      <c r="L41" s="33">
        <v>150</v>
      </c>
      <c r="M41" s="17" t="s">
        <v>748</v>
      </c>
      <c r="N41" s="17" t="s">
        <v>32</v>
      </c>
      <c r="O41" s="33" t="s">
        <v>954</v>
      </c>
      <c r="P41" s="34" t="s">
        <v>33</v>
      </c>
      <c r="Q41" s="44"/>
      <c r="R41" s="45">
        <v>80</v>
      </c>
      <c r="S41" s="46" t="s">
        <v>56</v>
      </c>
      <c r="U41" s="47"/>
      <c r="V41" s="47">
        <f t="shared" si="0"/>
        <v>0</v>
      </c>
      <c r="W41" s="48">
        <f t="shared" si="1"/>
        <v>0</v>
      </c>
      <c r="X41" s="47">
        <f t="shared" si="2"/>
        <v>1495</v>
      </c>
      <c r="Y41" s="47">
        <f t="shared" si="3"/>
        <v>0</v>
      </c>
      <c r="Z41" s="47">
        <f t="shared" si="4"/>
        <v>1380</v>
      </c>
      <c r="AA41" s="47">
        <f t="shared" si="5"/>
        <v>0</v>
      </c>
      <c r="AB41" s="47">
        <f t="shared" si="6"/>
        <v>1265</v>
      </c>
      <c r="AC41" s="47">
        <f t="shared" si="7"/>
        <v>0</v>
      </c>
      <c r="AD41" s="47">
        <f t="shared" si="8"/>
        <v>1150</v>
      </c>
    </row>
    <row r="42" spans="1:30" ht="81.95" customHeight="1">
      <c r="A42" s="16">
        <v>36</v>
      </c>
      <c r="B42" s="17" t="s">
        <v>29</v>
      </c>
      <c r="C42" s="18" t="s">
        <v>955</v>
      </c>
      <c r="D42" s="17"/>
      <c r="E42" s="19"/>
      <c r="F42" s="20" t="s">
        <v>956</v>
      </c>
      <c r="G42" s="17" t="s">
        <v>851</v>
      </c>
      <c r="H42" s="21" t="s">
        <v>30</v>
      </c>
      <c r="I42" s="30">
        <v>50</v>
      </c>
      <c r="J42" s="31">
        <v>2299</v>
      </c>
      <c r="K42" s="32">
        <v>4670027204444</v>
      </c>
      <c r="L42" s="33">
        <v>150</v>
      </c>
      <c r="M42" s="17" t="s">
        <v>748</v>
      </c>
      <c r="N42" s="17" t="s">
        <v>32</v>
      </c>
      <c r="O42" s="33" t="s">
        <v>957</v>
      </c>
      <c r="P42" s="34" t="s">
        <v>33</v>
      </c>
      <c r="Q42" s="44"/>
      <c r="R42" s="45">
        <v>80</v>
      </c>
      <c r="S42" s="46" t="s">
        <v>56</v>
      </c>
      <c r="U42" s="47"/>
      <c r="V42" s="47">
        <f t="shared" si="0"/>
        <v>0</v>
      </c>
      <c r="W42" s="48">
        <f t="shared" si="1"/>
        <v>0</v>
      </c>
      <c r="X42" s="47">
        <f t="shared" si="2"/>
        <v>1495</v>
      </c>
      <c r="Y42" s="47">
        <f t="shared" si="3"/>
        <v>0</v>
      </c>
      <c r="Z42" s="47">
        <f t="shared" si="4"/>
        <v>1380</v>
      </c>
      <c r="AA42" s="47">
        <f t="shared" si="5"/>
        <v>0</v>
      </c>
      <c r="AB42" s="47">
        <f t="shared" si="6"/>
        <v>1265</v>
      </c>
      <c r="AC42" s="47">
        <f t="shared" si="7"/>
        <v>0</v>
      </c>
      <c r="AD42" s="47">
        <f t="shared" si="8"/>
        <v>1150</v>
      </c>
    </row>
    <row r="43" spans="1:30" ht="81.95" customHeight="1">
      <c r="A43" s="16">
        <v>37</v>
      </c>
      <c r="B43" s="17" t="s">
        <v>29</v>
      </c>
      <c r="C43" s="18" t="s">
        <v>958</v>
      </c>
      <c r="D43" s="17"/>
      <c r="E43" s="19"/>
      <c r="F43" s="20" t="s">
        <v>959</v>
      </c>
      <c r="G43" s="17" t="s">
        <v>851</v>
      </c>
      <c r="H43" s="21" t="s">
        <v>30</v>
      </c>
      <c r="I43" s="30">
        <v>50</v>
      </c>
      <c r="J43" s="31">
        <v>2299</v>
      </c>
      <c r="K43" s="32">
        <v>4670027204758</v>
      </c>
      <c r="L43" s="33">
        <v>150</v>
      </c>
      <c r="M43" s="17" t="s">
        <v>748</v>
      </c>
      <c r="N43" s="17" t="s">
        <v>32</v>
      </c>
      <c r="O43" s="33" t="s">
        <v>960</v>
      </c>
      <c r="P43" s="34" t="s">
        <v>33</v>
      </c>
      <c r="Q43" s="44"/>
      <c r="R43" s="45">
        <v>80</v>
      </c>
      <c r="S43" s="46" t="s">
        <v>56</v>
      </c>
      <c r="U43" s="47"/>
      <c r="V43" s="47">
        <f t="shared" si="0"/>
        <v>0</v>
      </c>
      <c r="W43" s="48">
        <f t="shared" si="1"/>
        <v>0</v>
      </c>
      <c r="X43" s="47">
        <f t="shared" si="2"/>
        <v>1495</v>
      </c>
      <c r="Y43" s="47">
        <f t="shared" si="3"/>
        <v>0</v>
      </c>
      <c r="Z43" s="47">
        <f t="shared" si="4"/>
        <v>1380</v>
      </c>
      <c r="AA43" s="47">
        <f t="shared" si="5"/>
        <v>0</v>
      </c>
      <c r="AB43" s="47">
        <f t="shared" si="6"/>
        <v>1265</v>
      </c>
      <c r="AC43" s="47">
        <f t="shared" si="7"/>
        <v>0</v>
      </c>
      <c r="AD43" s="47">
        <f t="shared" si="8"/>
        <v>1150</v>
      </c>
    </row>
    <row r="44" spans="1:30" ht="81.95" customHeight="1">
      <c r="A44" s="16">
        <v>38</v>
      </c>
      <c r="B44" s="17" t="s">
        <v>29</v>
      </c>
      <c r="C44" s="18" t="s">
        <v>961</v>
      </c>
      <c r="D44" s="17"/>
      <c r="E44" s="19"/>
      <c r="F44" s="20" t="s">
        <v>962</v>
      </c>
      <c r="G44" s="17" t="s">
        <v>851</v>
      </c>
      <c r="H44" s="21" t="s">
        <v>30</v>
      </c>
      <c r="I44" s="30">
        <v>50</v>
      </c>
      <c r="J44" s="31">
        <v>2299</v>
      </c>
      <c r="K44" s="32">
        <v>4670027204741</v>
      </c>
      <c r="L44" s="33">
        <v>150</v>
      </c>
      <c r="M44" s="17" t="s">
        <v>748</v>
      </c>
      <c r="N44" s="17" t="s">
        <v>32</v>
      </c>
      <c r="O44" s="33" t="s">
        <v>963</v>
      </c>
      <c r="P44" s="34" t="s">
        <v>33</v>
      </c>
      <c r="Q44" s="44"/>
      <c r="R44" s="45">
        <v>80</v>
      </c>
      <c r="S44" s="46" t="s">
        <v>56</v>
      </c>
      <c r="U44" s="47"/>
      <c r="V44" s="47">
        <f t="shared" si="0"/>
        <v>0</v>
      </c>
      <c r="W44" s="48">
        <f t="shared" si="1"/>
        <v>0</v>
      </c>
      <c r="X44" s="47">
        <f t="shared" si="2"/>
        <v>1495</v>
      </c>
      <c r="Y44" s="47">
        <f t="shared" si="3"/>
        <v>0</v>
      </c>
      <c r="Z44" s="47">
        <f t="shared" si="4"/>
        <v>1380</v>
      </c>
      <c r="AA44" s="47">
        <f t="shared" si="5"/>
        <v>0</v>
      </c>
      <c r="AB44" s="47">
        <f t="shared" si="6"/>
        <v>1265</v>
      </c>
      <c r="AC44" s="47">
        <f t="shared" si="7"/>
        <v>0</v>
      </c>
      <c r="AD44" s="47">
        <f t="shared" si="8"/>
        <v>1150</v>
      </c>
    </row>
    <row r="45" spans="1:30" ht="81.95" customHeight="1">
      <c r="A45" s="16">
        <v>39</v>
      </c>
      <c r="B45" s="17" t="s">
        <v>29</v>
      </c>
      <c r="C45" s="18" t="s">
        <v>964</v>
      </c>
      <c r="D45" s="17"/>
      <c r="E45" s="19"/>
      <c r="F45" s="20" t="s">
        <v>965</v>
      </c>
      <c r="G45" s="17" t="s">
        <v>851</v>
      </c>
      <c r="H45" s="21" t="s">
        <v>30</v>
      </c>
      <c r="I45" s="30">
        <v>50</v>
      </c>
      <c r="J45" s="31">
        <v>2299</v>
      </c>
      <c r="K45" s="32">
        <v>4670027204437</v>
      </c>
      <c r="L45" s="33">
        <v>150</v>
      </c>
      <c r="M45" s="17" t="s">
        <v>748</v>
      </c>
      <c r="N45" s="17" t="s">
        <v>32</v>
      </c>
      <c r="O45" s="33" t="s">
        <v>966</v>
      </c>
      <c r="P45" s="34" t="s">
        <v>33</v>
      </c>
      <c r="Q45" s="44"/>
      <c r="R45" s="45">
        <v>80</v>
      </c>
      <c r="S45" s="46" t="s">
        <v>56</v>
      </c>
      <c r="U45" s="47"/>
      <c r="V45" s="47">
        <f t="shared" si="0"/>
        <v>0</v>
      </c>
      <c r="W45" s="48">
        <f t="shared" si="1"/>
        <v>0</v>
      </c>
      <c r="X45" s="47">
        <f t="shared" si="2"/>
        <v>1495</v>
      </c>
      <c r="Y45" s="47">
        <f t="shared" si="3"/>
        <v>0</v>
      </c>
      <c r="Z45" s="47">
        <f t="shared" si="4"/>
        <v>1380</v>
      </c>
      <c r="AA45" s="47">
        <f t="shared" si="5"/>
        <v>0</v>
      </c>
      <c r="AB45" s="47">
        <f t="shared" si="6"/>
        <v>1265</v>
      </c>
      <c r="AC45" s="47">
        <f t="shared" si="7"/>
        <v>0</v>
      </c>
      <c r="AD45" s="47">
        <f t="shared" si="8"/>
        <v>1150</v>
      </c>
    </row>
    <row r="46" spans="1:30" ht="81.95" customHeight="1">
      <c r="A46" s="16">
        <v>40</v>
      </c>
      <c r="B46" s="17" t="s">
        <v>29</v>
      </c>
      <c r="C46" s="18" t="s">
        <v>967</v>
      </c>
      <c r="D46" s="17"/>
      <c r="E46" s="19"/>
      <c r="F46" s="20" t="s">
        <v>968</v>
      </c>
      <c r="G46" s="17" t="s">
        <v>851</v>
      </c>
      <c r="H46" s="21" t="s">
        <v>30</v>
      </c>
      <c r="I46" s="30">
        <v>50</v>
      </c>
      <c r="J46" s="31">
        <v>2299</v>
      </c>
      <c r="K46" s="32">
        <v>4670027204703</v>
      </c>
      <c r="L46" s="33">
        <v>150</v>
      </c>
      <c r="M46" s="17" t="s">
        <v>748</v>
      </c>
      <c r="N46" s="17" t="s">
        <v>32</v>
      </c>
      <c r="O46" s="33" t="s">
        <v>969</v>
      </c>
      <c r="P46" s="34" t="s">
        <v>33</v>
      </c>
      <c r="Q46" s="44"/>
      <c r="R46" s="45">
        <v>80</v>
      </c>
      <c r="S46" s="46" t="s">
        <v>56</v>
      </c>
      <c r="U46" s="47"/>
      <c r="V46" s="47">
        <f t="shared" si="0"/>
        <v>0</v>
      </c>
      <c r="W46" s="48">
        <f t="shared" si="1"/>
        <v>0</v>
      </c>
      <c r="X46" s="47">
        <f t="shared" si="2"/>
        <v>1495</v>
      </c>
      <c r="Y46" s="47">
        <f t="shared" si="3"/>
        <v>0</v>
      </c>
      <c r="Z46" s="47">
        <f t="shared" si="4"/>
        <v>1380</v>
      </c>
      <c r="AA46" s="47">
        <f t="shared" si="5"/>
        <v>0</v>
      </c>
      <c r="AB46" s="47">
        <f t="shared" si="6"/>
        <v>1265</v>
      </c>
      <c r="AC46" s="47">
        <f t="shared" si="7"/>
        <v>0</v>
      </c>
      <c r="AD46" s="47">
        <f t="shared" si="8"/>
        <v>1150</v>
      </c>
    </row>
    <row r="47" spans="1:30" ht="15.75" customHeight="1"/>
    <row r="48" spans="1:3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sheetData>
  <autoFilter ref="U5:U7"/>
  <mergeCells count="3">
    <mergeCell ref="A1:J1"/>
    <mergeCell ref="A4:J4"/>
    <mergeCell ref="K4:S4"/>
  </mergeCells>
  <pageMargins left="0.69930555555555596" right="0.69930555555555596" top="0.75" bottom="0.75" header="0" footer="0"/>
  <pageSetup paperSize="9" scale="28" firstPageNumber="4294967295" fitToHeight="0" orientation="landscape" useFirstPageNumber="1"/>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Основной ассортимент</vt:lpstr>
      <vt:lpstr>Ангелы мира поштучно</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Гришанова_Анна</dc:creator>
  <cp:lastModifiedBy>PC8004</cp:lastModifiedBy>
  <cp:revision>15</cp:revision>
  <dcterms:created xsi:type="dcterms:W3CDTF">2021-05-14T09:35:00Z</dcterms:created>
  <dcterms:modified xsi:type="dcterms:W3CDTF">2025-03-05T13:36:31Z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6692E861BA1A46ABB740C3693AD03232</vt:lpwstr>
  </property>
  <property fmtid="{D5CDD505-2E9C-101B-9397-08002B2CF9AE}" pid="3" name="KSOProductBuildVer">
    <vt:lpwstr>1049-12.2.0.16731</vt:lpwstr>
  </property>
</Properties>
</file>